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codeName="ThisWorkbook" defaultThemeVersion="202300"/>
  <mc:AlternateContent xmlns:mc="http://schemas.openxmlformats.org/markup-compatibility/2006">
    <mc:Choice Requires="x15">
      <x15ac:absPath xmlns:x15ac="http://schemas.microsoft.com/office/spreadsheetml/2010/11/ac" url="/Users/jennyholdcroft/Library/CloudStorage/Box-Box/Shift Team/Reporting/Living Wage/0. LW Tool/Website downloads/"/>
    </mc:Choice>
  </mc:AlternateContent>
  <xr:revisionPtr revIDLastSave="0" documentId="8_{1019BF4A-0DEB-7E4B-A72C-8D89A00BD39B}" xr6:coauthVersionLast="47" xr6:coauthVersionMax="47" xr10:uidLastSave="{00000000-0000-0000-0000-000000000000}"/>
  <bookViews>
    <workbookView xWindow="0" yWindow="500" windowWidth="38400" windowHeight="19400" xr2:uid="{2659DE36-B1F3-4526-A23D-34D7A9DF790B}"/>
  </bookViews>
  <sheets>
    <sheet name="Cover" sheetId="11" r:id="rId1"/>
    <sheet name="Guide" sheetId="7" r:id="rId2"/>
    <sheet name="Inputs" sheetId="12" r:id="rId3"/>
    <sheet name="Results" sheetId="4" r:id="rId4"/>
    <sheet name="Technical" sheetId="5" state="hidden" r:id="rId5"/>
  </sheets>
  <definedNames>
    <definedName name="Choice">Technical!$K$6:$K$7</definedName>
    <definedName name="Countries">Technical!$C$6:$C$192</definedName>
    <definedName name="Country_Filter">Results!$H$10</definedName>
    <definedName name="DisplayOption">Technical!$R$6:$R$8</definedName>
    <definedName name="DisplayOptionConversion">Technical!$T$6:$T$8</definedName>
    <definedName name="DisplayOptionConversionSelected">Technical!$T$9</definedName>
    <definedName name="DisplayOptionUnit">Technical!$S$6:$S$8</definedName>
    <definedName name="LWEstimateSources">Technical!$M$6:$M$13</definedName>
    <definedName name="_xlnm.Print_Area" localSheetId="0">Cover!$A$2:$G$23</definedName>
    <definedName name="_xlnm.Print_Area" localSheetId="1">Guide!$A$1:$E$68</definedName>
    <definedName name="_xlnm.Print_Area" localSheetId="2">Inputs!$A$1:$N$6</definedName>
    <definedName name="_xlnm.Print_Area" localSheetId="3">Results!$A$1:$O$183</definedName>
    <definedName name="_xlnm.Print_Titles" localSheetId="1">Guide!$1:$2</definedName>
    <definedName name="_xlnm.Print_Titles" localSheetId="2">Inputs!$1:$5</definedName>
    <definedName name="_xlnm.Print_Titles" localSheetId="3">Results!$1:$2</definedName>
    <definedName name="ReportingCurrency">Technical!$P$6</definedName>
    <definedName name="ReportingCurrencyUnitLables">Technical!$P$8</definedName>
    <definedName name="Unapproved_source">Technical!$M$5:$M$13</definedName>
    <definedName name="UsedCountriesHeader">Technical!$G$5</definedName>
    <definedName name="Worker_Type_Filter">Results!$F$10</definedName>
    <definedName name="WorkerTypes">Technical!$I$6:$I$8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203" i="12" l="1"/>
  <c r="F6201" i="12"/>
  <c r="E6194" i="12"/>
  <c r="L6145" i="12" s="1"/>
  <c r="F6188" i="12"/>
  <c r="F6184" i="12"/>
  <c r="L6169" i="12"/>
  <c r="K6169" i="12"/>
  <c r="J6169" i="12"/>
  <c r="J6182" i="12" s="1"/>
  <c r="J6199" i="12" s="1"/>
  <c r="I6169" i="12"/>
  <c r="I6182" i="12" s="1"/>
  <c r="H6169" i="12"/>
  <c r="F6169" i="12"/>
  <c r="F6166" i="12"/>
  <c r="L6158" i="12"/>
  <c r="K6158" i="12"/>
  <c r="J6158" i="12"/>
  <c r="I6158" i="12"/>
  <c r="H6158" i="12"/>
  <c r="F6158" i="12"/>
  <c r="F6156" i="12" s="1"/>
  <c r="C6145" i="12"/>
  <c r="F6141" i="12"/>
  <c r="F6139" i="12"/>
  <c r="E6132" i="12"/>
  <c r="L6083" i="12" s="1"/>
  <c r="F6126" i="12"/>
  <c r="F6122" i="12"/>
  <c r="L6107" i="12"/>
  <c r="K6107" i="12"/>
  <c r="K6120" i="12" s="1"/>
  <c r="J6107" i="12"/>
  <c r="I6107" i="12"/>
  <c r="H6107" i="12"/>
  <c r="F6107" i="12"/>
  <c r="F6104" i="12"/>
  <c r="L6096" i="12"/>
  <c r="K6096" i="12"/>
  <c r="J6096" i="12"/>
  <c r="I6096" i="12"/>
  <c r="H6096" i="12"/>
  <c r="F6096" i="12"/>
  <c r="F6094" i="12"/>
  <c r="C6083" i="12"/>
  <c r="F6079" i="12"/>
  <c r="F6077" i="12"/>
  <c r="E6070" i="12"/>
  <c r="L6021" i="12" s="1"/>
  <c r="F6064" i="12"/>
  <c r="F6060" i="12"/>
  <c r="L6045" i="12"/>
  <c r="K6045" i="12"/>
  <c r="J6045" i="12"/>
  <c r="I6045" i="12"/>
  <c r="I6052" i="12" s="1"/>
  <c r="I6056" i="12" s="1"/>
  <c r="I6062" i="12" s="1"/>
  <c r="H6045" i="12"/>
  <c r="F6045" i="12"/>
  <c r="F6042" i="12"/>
  <c r="L6034" i="12"/>
  <c r="K6034" i="12"/>
  <c r="J6034" i="12"/>
  <c r="I6034" i="12"/>
  <c r="H6034" i="12"/>
  <c r="F6034" i="12"/>
  <c r="F6032" i="12"/>
  <c r="C6021" i="12"/>
  <c r="F6017" i="12"/>
  <c r="F6015" i="12"/>
  <c r="E6008" i="12"/>
  <c r="L5959" i="12" s="1"/>
  <c r="F6002" i="12"/>
  <c r="F5998" i="12"/>
  <c r="L5983" i="12"/>
  <c r="L5990" i="12" s="1"/>
  <c r="L5994" i="12" s="1"/>
  <c r="K5983" i="12"/>
  <c r="J5983" i="12"/>
  <c r="I5983" i="12"/>
  <c r="H5983" i="12"/>
  <c r="F5983" i="12"/>
  <c r="F5980" i="12"/>
  <c r="L5972" i="12"/>
  <c r="K5972" i="12"/>
  <c r="J5972" i="12"/>
  <c r="I5972" i="12"/>
  <c r="H5972" i="12"/>
  <c r="F5972" i="12"/>
  <c r="F5970" i="12" s="1"/>
  <c r="C5959" i="12"/>
  <c r="F5955" i="12"/>
  <c r="F5953" i="12"/>
  <c r="E5946" i="12"/>
  <c r="L5897" i="12" s="1"/>
  <c r="F5940" i="12"/>
  <c r="F5936" i="12"/>
  <c r="L5921" i="12"/>
  <c r="K5921" i="12"/>
  <c r="J5921" i="12"/>
  <c r="I5921" i="12"/>
  <c r="H5921" i="12"/>
  <c r="F5921" i="12"/>
  <c r="F5918" i="12"/>
  <c r="L5910" i="12"/>
  <c r="K5910" i="12"/>
  <c r="J5910" i="12"/>
  <c r="I5910" i="12"/>
  <c r="H5910" i="12"/>
  <c r="F5910" i="12"/>
  <c r="F5908" i="12" s="1"/>
  <c r="C5897" i="12"/>
  <c r="F5893" i="12"/>
  <c r="F5891" i="12"/>
  <c r="E5884" i="12"/>
  <c r="L5835" i="12" s="1"/>
  <c r="F5878" i="12"/>
  <c r="F5874" i="12"/>
  <c r="H5866" i="12"/>
  <c r="H5870" i="12" s="1"/>
  <c r="H5876" i="12" s="1"/>
  <c r="L5859" i="12"/>
  <c r="K5859" i="12"/>
  <c r="J5859" i="12"/>
  <c r="I5859" i="12"/>
  <c r="H5859" i="12"/>
  <c r="F5859" i="12"/>
  <c r="F5856" i="12"/>
  <c r="L5848" i="12"/>
  <c r="K5848" i="12"/>
  <c r="J5848" i="12"/>
  <c r="I5848" i="12"/>
  <c r="H5848" i="12"/>
  <c r="F5848" i="12"/>
  <c r="F5846" i="12" s="1"/>
  <c r="C5835" i="12"/>
  <c r="F5831" i="12"/>
  <c r="F5829" i="12"/>
  <c r="E5822" i="12"/>
  <c r="L5773" i="12" s="1"/>
  <c r="F5816" i="12"/>
  <c r="F5812" i="12"/>
  <c r="L5797" i="12"/>
  <c r="K5797" i="12"/>
  <c r="J5797" i="12"/>
  <c r="I5797" i="12"/>
  <c r="H5797" i="12"/>
  <c r="F5797" i="12"/>
  <c r="F5794" i="12"/>
  <c r="L5786" i="12"/>
  <c r="K5786" i="12"/>
  <c r="J5786" i="12"/>
  <c r="I5786" i="12"/>
  <c r="H5786" i="12"/>
  <c r="F5786" i="12"/>
  <c r="F5784" i="12" s="1"/>
  <c r="C5773" i="12"/>
  <c r="F5769" i="12"/>
  <c r="F5767" i="12"/>
  <c r="E5760" i="12"/>
  <c r="L5711" i="12" s="1"/>
  <c r="F5754" i="12"/>
  <c r="F5750" i="12"/>
  <c r="L5735" i="12"/>
  <c r="K5735" i="12"/>
  <c r="K5748" i="12" s="1"/>
  <c r="J5735" i="12"/>
  <c r="I5735" i="12"/>
  <c r="H5735" i="12"/>
  <c r="F5735" i="12"/>
  <c r="F5732" i="12"/>
  <c r="L5724" i="12"/>
  <c r="K5724" i="12"/>
  <c r="J5724" i="12"/>
  <c r="I5724" i="12"/>
  <c r="H5724" i="12"/>
  <c r="F5724" i="12"/>
  <c r="F5722" i="12" s="1"/>
  <c r="C5711" i="12"/>
  <c r="F5707" i="12"/>
  <c r="F5705" i="12"/>
  <c r="E5698" i="12"/>
  <c r="L5649" i="12" s="1"/>
  <c r="F5692" i="12"/>
  <c r="F5688" i="12"/>
  <c r="L5673" i="12"/>
  <c r="K5673" i="12"/>
  <c r="K5686" i="12" s="1"/>
  <c r="J5673" i="12"/>
  <c r="I5673" i="12"/>
  <c r="H5673" i="12"/>
  <c r="H5680" i="12" s="1"/>
  <c r="H5684" i="12" s="1"/>
  <c r="F5673" i="12"/>
  <c r="F5670" i="12"/>
  <c r="L5662" i="12"/>
  <c r="K5662" i="12"/>
  <c r="J5662" i="12"/>
  <c r="I5662" i="12"/>
  <c r="H5662" i="12"/>
  <c r="F5662" i="12"/>
  <c r="F5660" i="12"/>
  <c r="C5649" i="12"/>
  <c r="F5645" i="12"/>
  <c r="F5643" i="12"/>
  <c r="E5636" i="12"/>
  <c r="L5587" i="12" s="1"/>
  <c r="F5630" i="12"/>
  <c r="F5626" i="12"/>
  <c r="L5611" i="12"/>
  <c r="L5624" i="12" s="1"/>
  <c r="L5641" i="12" s="1"/>
  <c r="K5611" i="12"/>
  <c r="J5611" i="12"/>
  <c r="I5611" i="12"/>
  <c r="H5611" i="12"/>
  <c r="F5611" i="12"/>
  <c r="F5608" i="12"/>
  <c r="L5600" i="12"/>
  <c r="K5600" i="12"/>
  <c r="J5600" i="12"/>
  <c r="I5600" i="12"/>
  <c r="H5600" i="12"/>
  <c r="H5624" i="12" s="1"/>
  <c r="F5600" i="12"/>
  <c r="F5598" i="12"/>
  <c r="C5587" i="12"/>
  <c r="F5583" i="12"/>
  <c r="F5581" i="12"/>
  <c r="E5574" i="12"/>
  <c r="L5525" i="12" s="1"/>
  <c r="F5568" i="12"/>
  <c r="F5564" i="12"/>
  <c r="L5549" i="12"/>
  <c r="K5549" i="12"/>
  <c r="J5549" i="12"/>
  <c r="J5556" i="12" s="1"/>
  <c r="I5549" i="12"/>
  <c r="H5549" i="12"/>
  <c r="F5549" i="12"/>
  <c r="F5546" i="12"/>
  <c r="L5538" i="12"/>
  <c r="K5538" i="12"/>
  <c r="J5538" i="12"/>
  <c r="I5538" i="12"/>
  <c r="H5538" i="12"/>
  <c r="F5538" i="12"/>
  <c r="F5536" i="12" s="1"/>
  <c r="C5525" i="12"/>
  <c r="F5521" i="12"/>
  <c r="F5519" i="12"/>
  <c r="E5512" i="12"/>
  <c r="L5463" i="12" s="1"/>
  <c r="F5506" i="12"/>
  <c r="F5502" i="12"/>
  <c r="H5494" i="12"/>
  <c r="H5498" i="12" s="1"/>
  <c r="H5504" i="12" s="1"/>
  <c r="L5487" i="12"/>
  <c r="K5487" i="12"/>
  <c r="J5487" i="12"/>
  <c r="I5487" i="12"/>
  <c r="H5487" i="12"/>
  <c r="F5487" i="12"/>
  <c r="F5484" i="12"/>
  <c r="L5476" i="12"/>
  <c r="K5476" i="12"/>
  <c r="J5476" i="12"/>
  <c r="I5476" i="12"/>
  <c r="H5476" i="12"/>
  <c r="H5500" i="12" s="1"/>
  <c r="H5506" i="12" s="1"/>
  <c r="F5476" i="12"/>
  <c r="F5474" i="12" s="1"/>
  <c r="C5463" i="12"/>
  <c r="F5459" i="12"/>
  <c r="F5457" i="12"/>
  <c r="E5450" i="12"/>
  <c r="F5444" i="12"/>
  <c r="F5440" i="12"/>
  <c r="L5425" i="12"/>
  <c r="K5425" i="12"/>
  <c r="J5425" i="12"/>
  <c r="I5425" i="12"/>
  <c r="H5425" i="12"/>
  <c r="F5425" i="12"/>
  <c r="F5422" i="12"/>
  <c r="L5414" i="12"/>
  <c r="K5414" i="12"/>
  <c r="J5414" i="12"/>
  <c r="I5414" i="12"/>
  <c r="H5414" i="12"/>
  <c r="F5414" i="12"/>
  <c r="F5412" i="12" s="1"/>
  <c r="L5401" i="12"/>
  <c r="C5401" i="12"/>
  <c r="F5397" i="12"/>
  <c r="F5395" i="12"/>
  <c r="E5388" i="12"/>
  <c r="L5339" i="12" s="1"/>
  <c r="F5382" i="12"/>
  <c r="F5378" i="12"/>
  <c r="L5363" i="12"/>
  <c r="K5363" i="12"/>
  <c r="K5376" i="12" s="1"/>
  <c r="J5363" i="12"/>
  <c r="J5376" i="12" s="1"/>
  <c r="I5363" i="12"/>
  <c r="H5363" i="12"/>
  <c r="F5363" i="12"/>
  <c r="F5360" i="12"/>
  <c r="L5352" i="12"/>
  <c r="K5352" i="12"/>
  <c r="J5352" i="12"/>
  <c r="I5352" i="12"/>
  <c r="H5352" i="12"/>
  <c r="F5352" i="12"/>
  <c r="F5350" i="12" s="1"/>
  <c r="C5339" i="12"/>
  <c r="F5335" i="12"/>
  <c r="F5333" i="12"/>
  <c r="E5326" i="12"/>
  <c r="L5277" i="12" s="1"/>
  <c r="F5320" i="12"/>
  <c r="F5316" i="12"/>
  <c r="L5301" i="12"/>
  <c r="K5301" i="12"/>
  <c r="J5301" i="12"/>
  <c r="I5301" i="12"/>
  <c r="H5301" i="12"/>
  <c r="F5301" i="12"/>
  <c r="F5298" i="12"/>
  <c r="L5290" i="12"/>
  <c r="K5290" i="12"/>
  <c r="J5290" i="12"/>
  <c r="I5290" i="12"/>
  <c r="H5290" i="12"/>
  <c r="F5290" i="12"/>
  <c r="F5288" i="12" s="1"/>
  <c r="C5277" i="12"/>
  <c r="F5273" i="12"/>
  <c r="F5271" i="12"/>
  <c r="E5264" i="12"/>
  <c r="L5215" i="12" s="1"/>
  <c r="F5258" i="12"/>
  <c r="F5254" i="12"/>
  <c r="I5246" i="12"/>
  <c r="I5250" i="12" s="1"/>
  <c r="L5239" i="12"/>
  <c r="K5239" i="12"/>
  <c r="J5239" i="12"/>
  <c r="I5239" i="12"/>
  <c r="H5239" i="12"/>
  <c r="F5239" i="12"/>
  <c r="F5236" i="12"/>
  <c r="L5228" i="12"/>
  <c r="K5228" i="12"/>
  <c r="J5228" i="12"/>
  <c r="I5228" i="12"/>
  <c r="H5228" i="12"/>
  <c r="F5228" i="12"/>
  <c r="F5226" i="12" s="1"/>
  <c r="C5215" i="12"/>
  <c r="F5211" i="12"/>
  <c r="F5209" i="12"/>
  <c r="E5202" i="12"/>
  <c r="L5153" i="12" s="1"/>
  <c r="F5196" i="12"/>
  <c r="F5192" i="12"/>
  <c r="J5184" i="12"/>
  <c r="J5192" i="12" s="1"/>
  <c r="L5177" i="12"/>
  <c r="K5177" i="12"/>
  <c r="J5177" i="12"/>
  <c r="I5177" i="12"/>
  <c r="H5177" i="12"/>
  <c r="F5177" i="12"/>
  <c r="F5174" i="12"/>
  <c r="L5166" i="12"/>
  <c r="K5166" i="12"/>
  <c r="J5166" i="12"/>
  <c r="I5166" i="12"/>
  <c r="H5166" i="12"/>
  <c r="F5166" i="12"/>
  <c r="F5164" i="12" s="1"/>
  <c r="C5153" i="12"/>
  <c r="F5149" i="12"/>
  <c r="F5147" i="12"/>
  <c r="E5140" i="12"/>
  <c r="F5134" i="12"/>
  <c r="F5130" i="12"/>
  <c r="L5115" i="12"/>
  <c r="K5115" i="12"/>
  <c r="J5115" i="12"/>
  <c r="I5115" i="12"/>
  <c r="H5115" i="12"/>
  <c r="F5115" i="12"/>
  <c r="F5112" i="12"/>
  <c r="L5104" i="12"/>
  <c r="K5104" i="12"/>
  <c r="J5104" i="12"/>
  <c r="I5104" i="12"/>
  <c r="H5104" i="12"/>
  <c r="F5104" i="12"/>
  <c r="F5102" i="12" s="1"/>
  <c r="L5091" i="12"/>
  <c r="C5091" i="12"/>
  <c r="F5087" i="12"/>
  <c r="F5085" i="12"/>
  <c r="E5078" i="12"/>
  <c r="L5029" i="12" s="1"/>
  <c r="F5072" i="12"/>
  <c r="F5068" i="12"/>
  <c r="I5060" i="12"/>
  <c r="I5064" i="12" s="1"/>
  <c r="I5070" i="12" s="1"/>
  <c r="L5053" i="12"/>
  <c r="K5053" i="12"/>
  <c r="J5053" i="12"/>
  <c r="I5053" i="12"/>
  <c r="H5053" i="12"/>
  <c r="F5053" i="12"/>
  <c r="F5050" i="12"/>
  <c r="L5042" i="12"/>
  <c r="K5042" i="12"/>
  <c r="J5042" i="12"/>
  <c r="I5042" i="12"/>
  <c r="H5042" i="12"/>
  <c r="F5042" i="12"/>
  <c r="F5040" i="12" s="1"/>
  <c r="C5029" i="12"/>
  <c r="F5025" i="12"/>
  <c r="F5023" i="12"/>
  <c r="E5016" i="12"/>
  <c r="L4967" i="12" s="1"/>
  <c r="F5010" i="12"/>
  <c r="F5006" i="12"/>
  <c r="L4991" i="12"/>
  <c r="K4991" i="12"/>
  <c r="J4991" i="12"/>
  <c r="I4991" i="12"/>
  <c r="H4991" i="12"/>
  <c r="F4991" i="12"/>
  <c r="F4988" i="12"/>
  <c r="L4980" i="12"/>
  <c r="K4980" i="12"/>
  <c r="J4980" i="12"/>
  <c r="I4980" i="12"/>
  <c r="H4980" i="12"/>
  <c r="F4980" i="12"/>
  <c r="F4978" i="12" s="1"/>
  <c r="C4967" i="12"/>
  <c r="F4963" i="12"/>
  <c r="F4961" i="12"/>
  <c r="E4954" i="12"/>
  <c r="L4905" i="12" s="1"/>
  <c r="F4948" i="12"/>
  <c r="F4944" i="12"/>
  <c r="L4929" i="12"/>
  <c r="K4929" i="12"/>
  <c r="K4936" i="12" s="1"/>
  <c r="K4944" i="12" s="1"/>
  <c r="K4950" i="12" s="1"/>
  <c r="L4952" i="12" s="1"/>
  <c r="J4929" i="12"/>
  <c r="J4936" i="12" s="1"/>
  <c r="J4940" i="12" s="1"/>
  <c r="J4946" i="12" s="1"/>
  <c r="I4929" i="12"/>
  <c r="I4936" i="12" s="1"/>
  <c r="H4929" i="12"/>
  <c r="F4929" i="12"/>
  <c r="F4926" i="12"/>
  <c r="L4918" i="12"/>
  <c r="K4918" i="12"/>
  <c r="J4918" i="12"/>
  <c r="I4918" i="12"/>
  <c r="H4918" i="12"/>
  <c r="F4918" i="12"/>
  <c r="F4916" i="12" s="1"/>
  <c r="C4905" i="12"/>
  <c r="F4901" i="12"/>
  <c r="F4899" i="12"/>
  <c r="E4892" i="12"/>
  <c r="L4843" i="12" s="1"/>
  <c r="F4886" i="12"/>
  <c r="F4882" i="12"/>
  <c r="L4867" i="12"/>
  <c r="K4867" i="12"/>
  <c r="J4867" i="12"/>
  <c r="I4867" i="12"/>
  <c r="I4874" i="12" s="1"/>
  <c r="I4878" i="12" s="1"/>
  <c r="I4895" i="12" s="1"/>
  <c r="H4867" i="12"/>
  <c r="H4874" i="12" s="1"/>
  <c r="H4882" i="12" s="1"/>
  <c r="F4867" i="12"/>
  <c r="F4864" i="12"/>
  <c r="L4856" i="12"/>
  <c r="K4856" i="12"/>
  <c r="J4856" i="12"/>
  <c r="I4856" i="12"/>
  <c r="I4880" i="12" s="1"/>
  <c r="I4886" i="12" s="1"/>
  <c r="I4901" i="12" s="1"/>
  <c r="H4856" i="12"/>
  <c r="F4856" i="12"/>
  <c r="F4854" i="12" s="1"/>
  <c r="C4843" i="12"/>
  <c r="F4839" i="12"/>
  <c r="F4837" i="12"/>
  <c r="E4830" i="12"/>
  <c r="L4781" i="12" s="1"/>
  <c r="F4824" i="12"/>
  <c r="F4820" i="12"/>
  <c r="L4805" i="12"/>
  <c r="K4805" i="12"/>
  <c r="J4805" i="12"/>
  <c r="J4812" i="12" s="1"/>
  <c r="J4816" i="12" s="1"/>
  <c r="I4805" i="12"/>
  <c r="H4805" i="12"/>
  <c r="H4818" i="12" s="1"/>
  <c r="F4805" i="12"/>
  <c r="F4802" i="12"/>
  <c r="L4794" i="12"/>
  <c r="K4794" i="12"/>
  <c r="J4794" i="12"/>
  <c r="I4794" i="12"/>
  <c r="H4794" i="12"/>
  <c r="F4794" i="12"/>
  <c r="F4792" i="12" s="1"/>
  <c r="C4781" i="12"/>
  <c r="F4777" i="12"/>
  <c r="F4775" i="12"/>
  <c r="E4768" i="12"/>
  <c r="L4719" i="12" s="1"/>
  <c r="F4762" i="12"/>
  <c r="F4758" i="12"/>
  <c r="L4743" i="12"/>
  <c r="K4743" i="12"/>
  <c r="J4743" i="12"/>
  <c r="I4743" i="12"/>
  <c r="H4743" i="12"/>
  <c r="F4743" i="12"/>
  <c r="F4740" i="12"/>
  <c r="L4732" i="12"/>
  <c r="K4732" i="12"/>
  <c r="K4750" i="12" s="1"/>
  <c r="K4754" i="12" s="1"/>
  <c r="K4760" i="12" s="1"/>
  <c r="J4732" i="12"/>
  <c r="I4732" i="12"/>
  <c r="H4732" i="12"/>
  <c r="F4732" i="12"/>
  <c r="F4730" i="12"/>
  <c r="C4719" i="12"/>
  <c r="F4715" i="12"/>
  <c r="F4713" i="12"/>
  <c r="E4706" i="12"/>
  <c r="L4657" i="12" s="1"/>
  <c r="F4700" i="12"/>
  <c r="F4696" i="12"/>
  <c r="L4681" i="12"/>
  <c r="K4681" i="12"/>
  <c r="J4681" i="12"/>
  <c r="J4688" i="12" s="1"/>
  <c r="J4692" i="12" s="1"/>
  <c r="I4681" i="12"/>
  <c r="H4681" i="12"/>
  <c r="F4681" i="12"/>
  <c r="F4678" i="12"/>
  <c r="L4670" i="12"/>
  <c r="K4670" i="12"/>
  <c r="J4670" i="12"/>
  <c r="I4670" i="12"/>
  <c r="H4670" i="12"/>
  <c r="F4670" i="12"/>
  <c r="F4668" i="12" s="1"/>
  <c r="C4657" i="12"/>
  <c r="F4653" i="12"/>
  <c r="F4651" i="12"/>
  <c r="E4644" i="12"/>
  <c r="F4638" i="12"/>
  <c r="F4634" i="12"/>
  <c r="L4619" i="12"/>
  <c r="K4619" i="12"/>
  <c r="J4619" i="12"/>
  <c r="I4619" i="12"/>
  <c r="H4619" i="12"/>
  <c r="F4619" i="12"/>
  <c r="F4616" i="12"/>
  <c r="L4608" i="12"/>
  <c r="K4608" i="12"/>
  <c r="J4608" i="12"/>
  <c r="I4608" i="12"/>
  <c r="H4608" i="12"/>
  <c r="F4608" i="12"/>
  <c r="F4606" i="12" s="1"/>
  <c r="C4595" i="12"/>
  <c r="F4591" i="12"/>
  <c r="F4589" i="12"/>
  <c r="E4582" i="12"/>
  <c r="L4533" i="12" s="1"/>
  <c r="F4576" i="12"/>
  <c r="F4572" i="12"/>
  <c r="L4557" i="12"/>
  <c r="K4557" i="12"/>
  <c r="J4557" i="12"/>
  <c r="I4557" i="12"/>
  <c r="H4557" i="12"/>
  <c r="F4557" i="12"/>
  <c r="F4554" i="12"/>
  <c r="L4546" i="12"/>
  <c r="K4546" i="12"/>
  <c r="J4546" i="12"/>
  <c r="I4546" i="12"/>
  <c r="H4546" i="12"/>
  <c r="F4546" i="12"/>
  <c r="F4544" i="12" s="1"/>
  <c r="C4533" i="12"/>
  <c r="F4529" i="12"/>
  <c r="F4527" i="12"/>
  <c r="E4520" i="12"/>
  <c r="L4471" i="12" s="1"/>
  <c r="F4514" i="12"/>
  <c r="F4510" i="12"/>
  <c r="L4495" i="12"/>
  <c r="K4495" i="12"/>
  <c r="J4495" i="12"/>
  <c r="I4495" i="12"/>
  <c r="H4495" i="12"/>
  <c r="F4495" i="12"/>
  <c r="F4492" i="12"/>
  <c r="L4484" i="12"/>
  <c r="K4484" i="12"/>
  <c r="J4484" i="12"/>
  <c r="I4484" i="12"/>
  <c r="H4484" i="12"/>
  <c r="F4484" i="12"/>
  <c r="F4482" i="12" s="1"/>
  <c r="C4471" i="12"/>
  <c r="F4467" i="12"/>
  <c r="F4465" i="12"/>
  <c r="E4458" i="12"/>
  <c r="L4409" i="12" s="1"/>
  <c r="F4452" i="12"/>
  <c r="F4448" i="12"/>
  <c r="L4433" i="12"/>
  <c r="L4446" i="12" s="1"/>
  <c r="L4463" i="12" s="1"/>
  <c r="K4433" i="12"/>
  <c r="J4433" i="12"/>
  <c r="I4433" i="12"/>
  <c r="H4433" i="12"/>
  <c r="F4433" i="12"/>
  <c r="F4430" i="12"/>
  <c r="L4422" i="12"/>
  <c r="K4422" i="12"/>
  <c r="J4422" i="12"/>
  <c r="I4422" i="12"/>
  <c r="H4422" i="12"/>
  <c r="F4422" i="12"/>
  <c r="F4420" i="12" s="1"/>
  <c r="C4409" i="12"/>
  <c r="F4405" i="12"/>
  <c r="F4403" i="12"/>
  <c r="E4396" i="12"/>
  <c r="F4390" i="12"/>
  <c r="F4386" i="12"/>
  <c r="I4378" i="12"/>
  <c r="L4371" i="12"/>
  <c r="K4371" i="12"/>
  <c r="J4371" i="12"/>
  <c r="J4384" i="12" s="1"/>
  <c r="J4401" i="12" s="1"/>
  <c r="I4371" i="12"/>
  <c r="I4384" i="12" s="1"/>
  <c r="H4371" i="12"/>
  <c r="H4378" i="12" s="1"/>
  <c r="H4382" i="12" s="1"/>
  <c r="F4371" i="12"/>
  <c r="F4368" i="12"/>
  <c r="L4360" i="12"/>
  <c r="K4360" i="12"/>
  <c r="J4360" i="12"/>
  <c r="I4360" i="12"/>
  <c r="H4360" i="12"/>
  <c r="F4360" i="12"/>
  <c r="F4358" i="12"/>
  <c r="C4347" i="12"/>
  <c r="F4343" i="12"/>
  <c r="F4341" i="12"/>
  <c r="E4334" i="12"/>
  <c r="F4328" i="12"/>
  <c r="F4324" i="12"/>
  <c r="L4309" i="12"/>
  <c r="L4322" i="12" s="1"/>
  <c r="K4309" i="12"/>
  <c r="J4309" i="12"/>
  <c r="I4309" i="12"/>
  <c r="H4309" i="12"/>
  <c r="F4309" i="12"/>
  <c r="F4306" i="12"/>
  <c r="L4298" i="12"/>
  <c r="K4298" i="12"/>
  <c r="J4298" i="12"/>
  <c r="I4298" i="12"/>
  <c r="H4298" i="12"/>
  <c r="F4298" i="12"/>
  <c r="F4296" i="12" s="1"/>
  <c r="C4285" i="12"/>
  <c r="F4281" i="12"/>
  <c r="F4279" i="12"/>
  <c r="E4272" i="12"/>
  <c r="F4266" i="12"/>
  <c r="F4262" i="12"/>
  <c r="L4247" i="12"/>
  <c r="K4247" i="12"/>
  <c r="J4247" i="12"/>
  <c r="I4247" i="12"/>
  <c r="H4247" i="12"/>
  <c r="H4260" i="12" s="1"/>
  <c r="F4247" i="12"/>
  <c r="F4244" i="12"/>
  <c r="L4236" i="12"/>
  <c r="K4236" i="12"/>
  <c r="J4236" i="12"/>
  <c r="I4236" i="12"/>
  <c r="H4236" i="12"/>
  <c r="F4236" i="12"/>
  <c r="F4234" i="12" s="1"/>
  <c r="C4223" i="12"/>
  <c r="F4219" i="12"/>
  <c r="F4217" i="12"/>
  <c r="E4210" i="12"/>
  <c r="L4161" i="12" s="1"/>
  <c r="F4204" i="12"/>
  <c r="F4200" i="12"/>
  <c r="H4198" i="12"/>
  <c r="L4185" i="12"/>
  <c r="K4185" i="12"/>
  <c r="J4185" i="12"/>
  <c r="I4185" i="12"/>
  <c r="I4192" i="12" s="1"/>
  <c r="I4196" i="12" s="1"/>
  <c r="I4202" i="12" s="1"/>
  <c r="H4185" i="12"/>
  <c r="F4185" i="12"/>
  <c r="F4182" i="12"/>
  <c r="L4174" i="12"/>
  <c r="K4174" i="12"/>
  <c r="J4174" i="12"/>
  <c r="I4174" i="12"/>
  <c r="H4174" i="12"/>
  <c r="F4174" i="12"/>
  <c r="F4172" i="12" s="1"/>
  <c r="C4161" i="12"/>
  <c r="F4157" i="12"/>
  <c r="F4155" i="12"/>
  <c r="E4148" i="12"/>
  <c r="L4099" i="12" s="1"/>
  <c r="F4142" i="12"/>
  <c r="F4138" i="12"/>
  <c r="L4123" i="12"/>
  <c r="K4123" i="12"/>
  <c r="J4123" i="12"/>
  <c r="I4123" i="12"/>
  <c r="H4123" i="12"/>
  <c r="F4123" i="12"/>
  <c r="F4120" i="12"/>
  <c r="L4112" i="12"/>
  <c r="K4112" i="12"/>
  <c r="J4112" i="12"/>
  <c r="I4112" i="12"/>
  <c r="H4112" i="12"/>
  <c r="F4112" i="12"/>
  <c r="F4110" i="12" s="1"/>
  <c r="C4099" i="12"/>
  <c r="F4095" i="12"/>
  <c r="F4093" i="12"/>
  <c r="E4086" i="12"/>
  <c r="F4080" i="12"/>
  <c r="F4076" i="12"/>
  <c r="L4061" i="12"/>
  <c r="L4074" i="12" s="1"/>
  <c r="K4061" i="12"/>
  <c r="J4061" i="12"/>
  <c r="I4061" i="12"/>
  <c r="H4061" i="12"/>
  <c r="F4061" i="12"/>
  <c r="F4058" i="12"/>
  <c r="L4050" i="12"/>
  <c r="K4050" i="12"/>
  <c r="J4050" i="12"/>
  <c r="I4050" i="12"/>
  <c r="H4050" i="12"/>
  <c r="F4050" i="12"/>
  <c r="F4048" i="12" s="1"/>
  <c r="C4037" i="12"/>
  <c r="F4033" i="12"/>
  <c r="F4031" i="12"/>
  <c r="E4024" i="12"/>
  <c r="L3975" i="12" s="1"/>
  <c r="F4018" i="12"/>
  <c r="F4014" i="12"/>
  <c r="L3999" i="12"/>
  <c r="K3999" i="12"/>
  <c r="J3999" i="12"/>
  <c r="I3999" i="12"/>
  <c r="H3999" i="12"/>
  <c r="F3999" i="12"/>
  <c r="F3996" i="12"/>
  <c r="L3988" i="12"/>
  <c r="K3988" i="12"/>
  <c r="J3988" i="12"/>
  <c r="I3988" i="12"/>
  <c r="H3988" i="12"/>
  <c r="F3988" i="12"/>
  <c r="F3986" i="12" s="1"/>
  <c r="C3975" i="12"/>
  <c r="F3971" i="12"/>
  <c r="F3969" i="12"/>
  <c r="E3962" i="12"/>
  <c r="L3913" i="12" s="1"/>
  <c r="F3956" i="12"/>
  <c r="F3952" i="12"/>
  <c r="L3937" i="12"/>
  <c r="K3937" i="12"/>
  <c r="J3937" i="12"/>
  <c r="I3937" i="12"/>
  <c r="H3937" i="12"/>
  <c r="F3937" i="12"/>
  <c r="F3934" i="12"/>
  <c r="L3926" i="12"/>
  <c r="K3926" i="12"/>
  <c r="J3926" i="12"/>
  <c r="I3926" i="12"/>
  <c r="H3926" i="12"/>
  <c r="F3926" i="12"/>
  <c r="F3924" i="12" s="1"/>
  <c r="C3913" i="12"/>
  <c r="F3909" i="12"/>
  <c r="F3907" i="12"/>
  <c r="E3900" i="12"/>
  <c r="L3851" i="12" s="1"/>
  <c r="F3894" i="12"/>
  <c r="F3890" i="12"/>
  <c r="L3875" i="12"/>
  <c r="K3875" i="12"/>
  <c r="J3875" i="12"/>
  <c r="I3875" i="12"/>
  <c r="H3875" i="12"/>
  <c r="F3875" i="12"/>
  <c r="F3872" i="12"/>
  <c r="L3864" i="12"/>
  <c r="K3864" i="12"/>
  <c r="J3864" i="12"/>
  <c r="I3864" i="12"/>
  <c r="H3864" i="12"/>
  <c r="F3864" i="12"/>
  <c r="F3862" i="12" s="1"/>
  <c r="C3851" i="12"/>
  <c r="F3847" i="12"/>
  <c r="F3845" i="12"/>
  <c r="E3838" i="12"/>
  <c r="L3789" i="12" s="1"/>
  <c r="F3832" i="12"/>
  <c r="F3828" i="12"/>
  <c r="L3813" i="12"/>
  <c r="L3826" i="12" s="1"/>
  <c r="K3813" i="12"/>
  <c r="J3813" i="12"/>
  <c r="I3813" i="12"/>
  <c r="H3813" i="12"/>
  <c r="F3813" i="12"/>
  <c r="F3810" i="12"/>
  <c r="L3802" i="12"/>
  <c r="K3802" i="12"/>
  <c r="J3802" i="12"/>
  <c r="I3802" i="12"/>
  <c r="H3802" i="12"/>
  <c r="F3802" i="12"/>
  <c r="F3800" i="12" s="1"/>
  <c r="C3789" i="12"/>
  <c r="F3785" i="12"/>
  <c r="F3783" i="12"/>
  <c r="E3776" i="12"/>
  <c r="L3727" i="12" s="1"/>
  <c r="F3770" i="12"/>
  <c r="F3766" i="12"/>
  <c r="I3758" i="12"/>
  <c r="I3762" i="12" s="1"/>
  <c r="L3751" i="12"/>
  <c r="K3751" i="12"/>
  <c r="J3751" i="12"/>
  <c r="J3758" i="12" s="1"/>
  <c r="I3751" i="12"/>
  <c r="H3751" i="12"/>
  <c r="F3751" i="12"/>
  <c r="F3748" i="12"/>
  <c r="L3740" i="12"/>
  <c r="K3740" i="12"/>
  <c r="J3740" i="12"/>
  <c r="I3740" i="12"/>
  <c r="H3740" i="12"/>
  <c r="F3740" i="12"/>
  <c r="F3738" i="12" s="1"/>
  <c r="C3727" i="12"/>
  <c r="F3723" i="12"/>
  <c r="F3721" i="12"/>
  <c r="E3714" i="12"/>
  <c r="F3708" i="12"/>
  <c r="F3704" i="12"/>
  <c r="L3689" i="12"/>
  <c r="L3696" i="12" s="1"/>
  <c r="K3689" i="12"/>
  <c r="J3689" i="12"/>
  <c r="J3702" i="12" s="1"/>
  <c r="J3719" i="12" s="1"/>
  <c r="I3689" i="12"/>
  <c r="H3689" i="12"/>
  <c r="F3689" i="12"/>
  <c r="F3686" i="12"/>
  <c r="L3678" i="12"/>
  <c r="K3678" i="12"/>
  <c r="J3678" i="12"/>
  <c r="I3678" i="12"/>
  <c r="H3678" i="12"/>
  <c r="F3678" i="12"/>
  <c r="F3676" i="12" s="1"/>
  <c r="L3665" i="12"/>
  <c r="C3665" i="12"/>
  <c r="F3661" i="12"/>
  <c r="F3659" i="12"/>
  <c r="E3652" i="12"/>
  <c r="L3603" i="12" s="1"/>
  <c r="F3646" i="12"/>
  <c r="F3642" i="12"/>
  <c r="L3627" i="12"/>
  <c r="K3627" i="12"/>
  <c r="J3627" i="12"/>
  <c r="I3627" i="12"/>
  <c r="H3627" i="12"/>
  <c r="H3634" i="12" s="1"/>
  <c r="F3627" i="12"/>
  <c r="F3624" i="12"/>
  <c r="L3616" i="12"/>
  <c r="K3616" i="12"/>
  <c r="J3616" i="12"/>
  <c r="I3616" i="12"/>
  <c r="H3616" i="12"/>
  <c r="F3616" i="12"/>
  <c r="F3614" i="12" s="1"/>
  <c r="C3603" i="12"/>
  <c r="F3599" i="12"/>
  <c r="F3597" i="12"/>
  <c r="E3590" i="12"/>
  <c r="F3584" i="12"/>
  <c r="F3580" i="12"/>
  <c r="L3565" i="12"/>
  <c r="L3578" i="12" s="1"/>
  <c r="K3565" i="12"/>
  <c r="K3578" i="12" s="1"/>
  <c r="J3565" i="12"/>
  <c r="I3565" i="12"/>
  <c r="H3565" i="12"/>
  <c r="F3565" i="12"/>
  <c r="F3562" i="12"/>
  <c r="L3554" i="12"/>
  <c r="K3554" i="12"/>
  <c r="J3554" i="12"/>
  <c r="I3554" i="12"/>
  <c r="H3554" i="12"/>
  <c r="F3554" i="12"/>
  <c r="F3552" i="12"/>
  <c r="C3541" i="12"/>
  <c r="F3537" i="12"/>
  <c r="F3535" i="12"/>
  <c r="E3528" i="12"/>
  <c r="L3479" i="12" s="1"/>
  <c r="F3522" i="12"/>
  <c r="F3518" i="12"/>
  <c r="L3503" i="12"/>
  <c r="K3503" i="12"/>
  <c r="J3503" i="12"/>
  <c r="I3503" i="12"/>
  <c r="H3503" i="12"/>
  <c r="H3516" i="12" s="1"/>
  <c r="F3503" i="12"/>
  <c r="F3500" i="12"/>
  <c r="L3492" i="12"/>
  <c r="K3492" i="12"/>
  <c r="J3492" i="12"/>
  <c r="I3492" i="12"/>
  <c r="H3492" i="12"/>
  <c r="F3492" i="12"/>
  <c r="F3490" i="12" s="1"/>
  <c r="C3479" i="12"/>
  <c r="F3475" i="12"/>
  <c r="F3473" i="12"/>
  <c r="E3466" i="12"/>
  <c r="L3417" i="12" s="1"/>
  <c r="F3460" i="12"/>
  <c r="F3456" i="12"/>
  <c r="L3441" i="12"/>
  <c r="K3441" i="12"/>
  <c r="J3441" i="12"/>
  <c r="J3454" i="12" s="1"/>
  <c r="J3471" i="12" s="1"/>
  <c r="I3441" i="12"/>
  <c r="H3441" i="12"/>
  <c r="F3441" i="12"/>
  <c r="F3438" i="12"/>
  <c r="L3430" i="12"/>
  <c r="K3430" i="12"/>
  <c r="J3430" i="12"/>
  <c r="I3430" i="12"/>
  <c r="H3430" i="12"/>
  <c r="F3430" i="12"/>
  <c r="F3428" i="12" s="1"/>
  <c r="C3417" i="12"/>
  <c r="F3413" i="12"/>
  <c r="F3411" i="12"/>
  <c r="E3404" i="12"/>
  <c r="L3355" i="12" s="1"/>
  <c r="F3398" i="12"/>
  <c r="F3394" i="12"/>
  <c r="L3379" i="12"/>
  <c r="K3379" i="12"/>
  <c r="J3379" i="12"/>
  <c r="I3379" i="12"/>
  <c r="H3379" i="12"/>
  <c r="F3379" i="12"/>
  <c r="F3376" i="12"/>
  <c r="L3368" i="12"/>
  <c r="K3368" i="12"/>
  <c r="J3368" i="12"/>
  <c r="I3368" i="12"/>
  <c r="H3368" i="12"/>
  <c r="F3368" i="12"/>
  <c r="F3366" i="12"/>
  <c r="C3355" i="12"/>
  <c r="F3351" i="12"/>
  <c r="F3349" i="12"/>
  <c r="E3342" i="12"/>
  <c r="L3293" i="12" s="1"/>
  <c r="F3336" i="12"/>
  <c r="F3332" i="12"/>
  <c r="L3317" i="12"/>
  <c r="L3330" i="12" s="1"/>
  <c r="K3317" i="12"/>
  <c r="J3317" i="12"/>
  <c r="I3317" i="12"/>
  <c r="H3317" i="12"/>
  <c r="F3317" i="12"/>
  <c r="F3314" i="12"/>
  <c r="L3306" i="12"/>
  <c r="K3306" i="12"/>
  <c r="J3306" i="12"/>
  <c r="I3306" i="12"/>
  <c r="H3306" i="12"/>
  <c r="F3306" i="12"/>
  <c r="F3304" i="12" s="1"/>
  <c r="C3293" i="12"/>
  <c r="F3289" i="12"/>
  <c r="F3287" i="12"/>
  <c r="E3280" i="12"/>
  <c r="L3231" i="12" s="1"/>
  <c r="F3274" i="12"/>
  <c r="F3270" i="12"/>
  <c r="L3255" i="12"/>
  <c r="K3255" i="12"/>
  <c r="J3255" i="12"/>
  <c r="I3255" i="12"/>
  <c r="H3255" i="12"/>
  <c r="F3255" i="12"/>
  <c r="F3252" i="12"/>
  <c r="L3244" i="12"/>
  <c r="K3244" i="12"/>
  <c r="K3262" i="12" s="1"/>
  <c r="K3266" i="12" s="1"/>
  <c r="K3272" i="12" s="1"/>
  <c r="J3244" i="12"/>
  <c r="I3244" i="12"/>
  <c r="H3244" i="12"/>
  <c r="F3244" i="12"/>
  <c r="F3242" i="12" s="1"/>
  <c r="C3231" i="12"/>
  <c r="F3227" i="12"/>
  <c r="F3225" i="12"/>
  <c r="E3218" i="12"/>
  <c r="L3169" i="12" s="1"/>
  <c r="F3212" i="12"/>
  <c r="F3208" i="12"/>
  <c r="I3200" i="12"/>
  <c r="I3204" i="12" s="1"/>
  <c r="L3193" i="12"/>
  <c r="K3193" i="12"/>
  <c r="J3193" i="12"/>
  <c r="I3193" i="12"/>
  <c r="H3193" i="12"/>
  <c r="H3206" i="12" s="1"/>
  <c r="F3193" i="12"/>
  <c r="F3190" i="12"/>
  <c r="L3182" i="12"/>
  <c r="K3182" i="12"/>
  <c r="J3182" i="12"/>
  <c r="I3182" i="12"/>
  <c r="H3182" i="12"/>
  <c r="F3182" i="12"/>
  <c r="F3180" i="12" s="1"/>
  <c r="C3169" i="12"/>
  <c r="F3165" i="12"/>
  <c r="F3163" i="12"/>
  <c r="E3156" i="12"/>
  <c r="L3107" i="12" s="1"/>
  <c r="F3150" i="12"/>
  <c r="F3146" i="12"/>
  <c r="J3138" i="12"/>
  <c r="J3146" i="12" s="1"/>
  <c r="L3131" i="12"/>
  <c r="K3131" i="12"/>
  <c r="J3131" i="12"/>
  <c r="I3131" i="12"/>
  <c r="H3131" i="12"/>
  <c r="F3131" i="12"/>
  <c r="F3128" i="12"/>
  <c r="L3120" i="12"/>
  <c r="K3120" i="12"/>
  <c r="J3120" i="12"/>
  <c r="I3120" i="12"/>
  <c r="H3120" i="12"/>
  <c r="F3120" i="12"/>
  <c r="F3118" i="12" s="1"/>
  <c r="C3107" i="12"/>
  <c r="F3103" i="12"/>
  <c r="F3101" i="12"/>
  <c r="E3094" i="12"/>
  <c r="F3088" i="12"/>
  <c r="F3084" i="12"/>
  <c r="I3082" i="12"/>
  <c r="I3099" i="12" s="1"/>
  <c r="L3069" i="12"/>
  <c r="K3069" i="12"/>
  <c r="J3069" i="12"/>
  <c r="J3082" i="12" s="1"/>
  <c r="I3069" i="12"/>
  <c r="H3069" i="12"/>
  <c r="F3069" i="12"/>
  <c r="F3066" i="12"/>
  <c r="L3058" i="12"/>
  <c r="K3058" i="12"/>
  <c r="J3058" i="12"/>
  <c r="I3058" i="12"/>
  <c r="H3058" i="12"/>
  <c r="F3058" i="12"/>
  <c r="F3056" i="12" s="1"/>
  <c r="L3045" i="12"/>
  <c r="C3045" i="12"/>
  <c r="F3041" i="12"/>
  <c r="F3039" i="12"/>
  <c r="E3032" i="12"/>
  <c r="F3026" i="12"/>
  <c r="F3022" i="12"/>
  <c r="I3020" i="12"/>
  <c r="J3014" i="12"/>
  <c r="J3018" i="12" s="1"/>
  <c r="L3007" i="12"/>
  <c r="K3007" i="12"/>
  <c r="J3007" i="12"/>
  <c r="I3007" i="12"/>
  <c r="H3007" i="12"/>
  <c r="F3007" i="12"/>
  <c r="F3004" i="12"/>
  <c r="L2996" i="12"/>
  <c r="K2996" i="12"/>
  <c r="J2996" i="12"/>
  <c r="I2996" i="12"/>
  <c r="H2996" i="12"/>
  <c r="F2996" i="12"/>
  <c r="F2994" i="12" s="1"/>
  <c r="L2983" i="12"/>
  <c r="C2983" i="12"/>
  <c r="F2979" i="12"/>
  <c r="F2977" i="12"/>
  <c r="E2970" i="12"/>
  <c r="F2964" i="12"/>
  <c r="F2960" i="12"/>
  <c r="K2952" i="12"/>
  <c r="K2956" i="12" s="1"/>
  <c r="L2945" i="12"/>
  <c r="K2945" i="12"/>
  <c r="J2945" i="12"/>
  <c r="I2945" i="12"/>
  <c r="H2945" i="12"/>
  <c r="F2945" i="12"/>
  <c r="F2942" i="12"/>
  <c r="L2934" i="12"/>
  <c r="K2934" i="12"/>
  <c r="J2934" i="12"/>
  <c r="I2934" i="12"/>
  <c r="H2934" i="12"/>
  <c r="F2934" i="12"/>
  <c r="F2932" i="12" s="1"/>
  <c r="L2921" i="12"/>
  <c r="C2921" i="12"/>
  <c r="F2917" i="12"/>
  <c r="F2915" i="12"/>
  <c r="E2908" i="12"/>
  <c r="L2859" i="12" s="1"/>
  <c r="F2902" i="12"/>
  <c r="F2898" i="12"/>
  <c r="K2896" i="12"/>
  <c r="K2913" i="12" s="1"/>
  <c r="L2883" i="12"/>
  <c r="K2883" i="12"/>
  <c r="J2883" i="12"/>
  <c r="I2883" i="12"/>
  <c r="H2883" i="12"/>
  <c r="F2883" i="12"/>
  <c r="F2880" i="12"/>
  <c r="L2872" i="12"/>
  <c r="K2872" i="12"/>
  <c r="J2872" i="12"/>
  <c r="I2872" i="12"/>
  <c r="H2872" i="12"/>
  <c r="F2872" i="12"/>
  <c r="F2870" i="12"/>
  <c r="C2859" i="12"/>
  <c r="F2855" i="12"/>
  <c r="F2853" i="12"/>
  <c r="E2846" i="12"/>
  <c r="F2840" i="12"/>
  <c r="F2836" i="12"/>
  <c r="L2821" i="12"/>
  <c r="K2821" i="12"/>
  <c r="J2821" i="12"/>
  <c r="I2821" i="12"/>
  <c r="H2821" i="12"/>
  <c r="F2821" i="12"/>
  <c r="F2818" i="12"/>
  <c r="L2810" i="12"/>
  <c r="K2810" i="12"/>
  <c r="K2834" i="12" s="1"/>
  <c r="J2810" i="12"/>
  <c r="I2810" i="12"/>
  <c r="H2810" i="12"/>
  <c r="F2810" i="12"/>
  <c r="F2808" i="12" s="1"/>
  <c r="L2797" i="12"/>
  <c r="C2797" i="12"/>
  <c r="F2793" i="12"/>
  <c r="F2791" i="12"/>
  <c r="E2784" i="12"/>
  <c r="L2735" i="12" s="1"/>
  <c r="F2778" i="12"/>
  <c r="F2774" i="12"/>
  <c r="L2759" i="12"/>
  <c r="K2759" i="12"/>
  <c r="J2759" i="12"/>
  <c r="J2772" i="12" s="1"/>
  <c r="J2789" i="12" s="1"/>
  <c r="I2759" i="12"/>
  <c r="H2759" i="12"/>
  <c r="F2759" i="12"/>
  <c r="F2756" i="12"/>
  <c r="L2748" i="12"/>
  <c r="K2748" i="12"/>
  <c r="J2748" i="12"/>
  <c r="I2748" i="12"/>
  <c r="H2748" i="12"/>
  <c r="F2748" i="12"/>
  <c r="F2746" i="12" s="1"/>
  <c r="C2735" i="12"/>
  <c r="F2731" i="12"/>
  <c r="F2729" i="12"/>
  <c r="E2722" i="12"/>
  <c r="L2673" i="12" s="1"/>
  <c r="F2716" i="12"/>
  <c r="F2712" i="12"/>
  <c r="L2697" i="12"/>
  <c r="K2697" i="12"/>
  <c r="J2697" i="12"/>
  <c r="I2697" i="12"/>
  <c r="H2697" i="12"/>
  <c r="F2697" i="12"/>
  <c r="F2694" i="12"/>
  <c r="L2686" i="12"/>
  <c r="K2686" i="12"/>
  <c r="J2686" i="12"/>
  <c r="I2686" i="12"/>
  <c r="H2686" i="12"/>
  <c r="F2686" i="12"/>
  <c r="F2684" i="12" s="1"/>
  <c r="C2673" i="12"/>
  <c r="F2669" i="12"/>
  <c r="F2667" i="12"/>
  <c r="E2660" i="12"/>
  <c r="L2611" i="12" s="1"/>
  <c r="F2654" i="12"/>
  <c r="F2650" i="12"/>
  <c r="L2635" i="12"/>
  <c r="K2635" i="12"/>
  <c r="J2635" i="12"/>
  <c r="I2635" i="12"/>
  <c r="H2635" i="12"/>
  <c r="H2648" i="12" s="1"/>
  <c r="H2665" i="12" s="1"/>
  <c r="F2635" i="12"/>
  <c r="F2632" i="12"/>
  <c r="L2624" i="12"/>
  <c r="K2624" i="12"/>
  <c r="J2624" i="12"/>
  <c r="I2624" i="12"/>
  <c r="H2624" i="12"/>
  <c r="F2624" i="12"/>
  <c r="F2622" i="12" s="1"/>
  <c r="C2611" i="12"/>
  <c r="F2607" i="12"/>
  <c r="F2605" i="12"/>
  <c r="E2598" i="12"/>
  <c r="L2549" i="12" s="1"/>
  <c r="F2592" i="12"/>
  <c r="F2588" i="12"/>
  <c r="L2573" i="12"/>
  <c r="K2573" i="12"/>
  <c r="J2573" i="12"/>
  <c r="I2573" i="12"/>
  <c r="I2586" i="12" s="1"/>
  <c r="I2603" i="12" s="1"/>
  <c r="H2573" i="12"/>
  <c r="F2573" i="12"/>
  <c r="F2570" i="12"/>
  <c r="L2562" i="12"/>
  <c r="K2562" i="12"/>
  <c r="J2562" i="12"/>
  <c r="I2562" i="12"/>
  <c r="H2562" i="12"/>
  <c r="F2562" i="12"/>
  <c r="F2560" i="12" s="1"/>
  <c r="C2549" i="12"/>
  <c r="F2545" i="12"/>
  <c r="F2543" i="12"/>
  <c r="E2536" i="12"/>
  <c r="L2487" i="12" s="1"/>
  <c r="F2530" i="12"/>
  <c r="F2526" i="12"/>
  <c r="L2511" i="12"/>
  <c r="K2511" i="12"/>
  <c r="J2511" i="12"/>
  <c r="I2511" i="12"/>
  <c r="H2511" i="12"/>
  <c r="F2511" i="12"/>
  <c r="F2508" i="12"/>
  <c r="L2500" i="12"/>
  <c r="K2500" i="12"/>
  <c r="J2500" i="12"/>
  <c r="I2500" i="12"/>
  <c r="H2500" i="12"/>
  <c r="F2500" i="12"/>
  <c r="F2498" i="12" s="1"/>
  <c r="C2487" i="12"/>
  <c r="F2483" i="12"/>
  <c r="F2481" i="12"/>
  <c r="E2474" i="12"/>
  <c r="L2425" i="12" s="1"/>
  <c r="F2468" i="12"/>
  <c r="F2464" i="12"/>
  <c r="L2449" i="12"/>
  <c r="K2449" i="12"/>
  <c r="K2456" i="12" s="1"/>
  <c r="K2460" i="12" s="1"/>
  <c r="J2449" i="12"/>
  <c r="J2456" i="12" s="1"/>
  <c r="J2460" i="12" s="1"/>
  <c r="I2449" i="12"/>
  <c r="H2449" i="12"/>
  <c r="F2449" i="12"/>
  <c r="F2446" i="12"/>
  <c r="L2438" i="12"/>
  <c r="K2438" i="12"/>
  <c r="J2438" i="12"/>
  <c r="I2438" i="12"/>
  <c r="H2438" i="12"/>
  <c r="F2438" i="12"/>
  <c r="F2436" i="12" s="1"/>
  <c r="C2425" i="12"/>
  <c r="F2421" i="12"/>
  <c r="F2419" i="12"/>
  <c r="E2412" i="12"/>
  <c r="L2363" i="12" s="1"/>
  <c r="F2406" i="12"/>
  <c r="F2402" i="12"/>
  <c r="L2387" i="12"/>
  <c r="K2387" i="12"/>
  <c r="J2387" i="12"/>
  <c r="I2387" i="12"/>
  <c r="H2387" i="12"/>
  <c r="F2387" i="12"/>
  <c r="F2384" i="12"/>
  <c r="L2376" i="12"/>
  <c r="K2376" i="12"/>
  <c r="J2376" i="12"/>
  <c r="I2376" i="12"/>
  <c r="H2376" i="12"/>
  <c r="F2376" i="12"/>
  <c r="F2374" i="12"/>
  <c r="C2363" i="12"/>
  <c r="F2359" i="12"/>
  <c r="F2357" i="12"/>
  <c r="E2350" i="12"/>
  <c r="L2301" i="12" s="1"/>
  <c r="F2344" i="12"/>
  <c r="F2340" i="12"/>
  <c r="L2325" i="12"/>
  <c r="K2325" i="12"/>
  <c r="J2325" i="12"/>
  <c r="I2325" i="12"/>
  <c r="H2325" i="12"/>
  <c r="H2338" i="12" s="1"/>
  <c r="F2325" i="12"/>
  <c r="F2322" i="12"/>
  <c r="L2314" i="12"/>
  <c r="K2314" i="12"/>
  <c r="J2314" i="12"/>
  <c r="I2314" i="12"/>
  <c r="H2314" i="12"/>
  <c r="F2314" i="12"/>
  <c r="F2312" i="12" s="1"/>
  <c r="C2301" i="12"/>
  <c r="F2297" i="12"/>
  <c r="F2295" i="12"/>
  <c r="E2288" i="12"/>
  <c r="L2239" i="12" s="1"/>
  <c r="F2282" i="12"/>
  <c r="F2278" i="12"/>
  <c r="L2263" i="12"/>
  <c r="K2263" i="12"/>
  <c r="J2263" i="12"/>
  <c r="I2263" i="12"/>
  <c r="I2270" i="12" s="1"/>
  <c r="I2274" i="12" s="1"/>
  <c r="H2263" i="12"/>
  <c r="F2263" i="12"/>
  <c r="F2260" i="12"/>
  <c r="L2252" i="12"/>
  <c r="K2252" i="12"/>
  <c r="J2252" i="12"/>
  <c r="J2270" i="12" s="1"/>
  <c r="J2274" i="12" s="1"/>
  <c r="J2280" i="12" s="1"/>
  <c r="I2252" i="12"/>
  <c r="H2252" i="12"/>
  <c r="F2252" i="12"/>
  <c r="F2250" i="12" s="1"/>
  <c r="C2239" i="12"/>
  <c r="F2235" i="12"/>
  <c r="F2233" i="12"/>
  <c r="E2226" i="12"/>
  <c r="L2177" i="12" s="1"/>
  <c r="F2220" i="12"/>
  <c r="F2216" i="12"/>
  <c r="L2208" i="12"/>
  <c r="L2201" i="12"/>
  <c r="K2201" i="12"/>
  <c r="J2201" i="12"/>
  <c r="I2201" i="12"/>
  <c r="H2201" i="12"/>
  <c r="F2201" i="12"/>
  <c r="F2198" i="12"/>
  <c r="L2190" i="12"/>
  <c r="K2190" i="12"/>
  <c r="J2190" i="12"/>
  <c r="I2190" i="12"/>
  <c r="H2190" i="12"/>
  <c r="F2190" i="12"/>
  <c r="F2188" i="12" s="1"/>
  <c r="C2177" i="12"/>
  <c r="F2173" i="12"/>
  <c r="F2171" i="12"/>
  <c r="E2164" i="12"/>
  <c r="L2115" i="12" s="1"/>
  <c r="F2158" i="12"/>
  <c r="F2154" i="12"/>
  <c r="L2152" i="12"/>
  <c r="L2169" i="12" s="1"/>
  <c r="K2152" i="12"/>
  <c r="K2169" i="12" s="1"/>
  <c r="L2139" i="12"/>
  <c r="K2139" i="12"/>
  <c r="J2139" i="12"/>
  <c r="I2139" i="12"/>
  <c r="H2139" i="12"/>
  <c r="F2139" i="12"/>
  <c r="F2136" i="12"/>
  <c r="L2128" i="12"/>
  <c r="K2128" i="12"/>
  <c r="J2128" i="12"/>
  <c r="J2152" i="12" s="1"/>
  <c r="I2128" i="12"/>
  <c r="H2128" i="12"/>
  <c r="H2146" i="12" s="1"/>
  <c r="H2150" i="12" s="1"/>
  <c r="F2128" i="12"/>
  <c r="F2126" i="12"/>
  <c r="C2115" i="12"/>
  <c r="F2111" i="12"/>
  <c r="F2109" i="12"/>
  <c r="E2102" i="12"/>
  <c r="L2053" i="12" s="1"/>
  <c r="F2096" i="12"/>
  <c r="F2092" i="12"/>
  <c r="L2077" i="12"/>
  <c r="K2077" i="12"/>
  <c r="J2077" i="12"/>
  <c r="I2077" i="12"/>
  <c r="H2077" i="12"/>
  <c r="F2077" i="12"/>
  <c r="F2074" i="12"/>
  <c r="L2066" i="12"/>
  <c r="K2066" i="12"/>
  <c r="J2066" i="12"/>
  <c r="I2066" i="12"/>
  <c r="H2066" i="12"/>
  <c r="F2066" i="12"/>
  <c r="F2064" i="12"/>
  <c r="C2053" i="12"/>
  <c r="F2049" i="12"/>
  <c r="F2047" i="12"/>
  <c r="E2040" i="12"/>
  <c r="L1991" i="12" s="1"/>
  <c r="F2034" i="12"/>
  <c r="F2030" i="12"/>
  <c r="L2015" i="12"/>
  <c r="K2015" i="12"/>
  <c r="J2015" i="12"/>
  <c r="I2015" i="12"/>
  <c r="H2015" i="12"/>
  <c r="F2015" i="12"/>
  <c r="F2012" i="12"/>
  <c r="L2004" i="12"/>
  <c r="K2004" i="12"/>
  <c r="J2004" i="12"/>
  <c r="I2004" i="12"/>
  <c r="H2004" i="12"/>
  <c r="F2004" i="12"/>
  <c r="F2002" i="12" s="1"/>
  <c r="C1991" i="12"/>
  <c r="F1987" i="12"/>
  <c r="F1985" i="12"/>
  <c r="E1978" i="12"/>
  <c r="L1929" i="12" s="1"/>
  <c r="F1972" i="12"/>
  <c r="F1968" i="12"/>
  <c r="L1953" i="12"/>
  <c r="K1953" i="12"/>
  <c r="J1953" i="12"/>
  <c r="I1953" i="12"/>
  <c r="H1953" i="12"/>
  <c r="F1953" i="12"/>
  <c r="F1950" i="12"/>
  <c r="L1942" i="12"/>
  <c r="K1942" i="12"/>
  <c r="J1942" i="12"/>
  <c r="I1942" i="12"/>
  <c r="H1942" i="12"/>
  <c r="F1942" i="12"/>
  <c r="F1940" i="12" s="1"/>
  <c r="C1929" i="12"/>
  <c r="F1925" i="12"/>
  <c r="F1923" i="12"/>
  <c r="E1916" i="12"/>
  <c r="L1867" i="12" s="1"/>
  <c r="F1910" i="12"/>
  <c r="F1906" i="12"/>
  <c r="L1891" i="12"/>
  <c r="L1898" i="12" s="1"/>
  <c r="L1906" i="12" s="1"/>
  <c r="K1891" i="12"/>
  <c r="J1891" i="12"/>
  <c r="I1891" i="12"/>
  <c r="H1891" i="12"/>
  <c r="F1891" i="12"/>
  <c r="F1888" i="12"/>
  <c r="L1880" i="12"/>
  <c r="K1880" i="12"/>
  <c r="J1880" i="12"/>
  <c r="I1880" i="12"/>
  <c r="H1880" i="12"/>
  <c r="F1880" i="12"/>
  <c r="F1878" i="12" s="1"/>
  <c r="C1867" i="12"/>
  <c r="F1863" i="12"/>
  <c r="F1861" i="12"/>
  <c r="E1854" i="12"/>
  <c r="L1805" i="12" s="1"/>
  <c r="F1848" i="12"/>
  <c r="F1844" i="12"/>
  <c r="L1829" i="12"/>
  <c r="K1829" i="12"/>
  <c r="J1829" i="12"/>
  <c r="I1829" i="12"/>
  <c r="H1829" i="12"/>
  <c r="F1829" i="12"/>
  <c r="F1826" i="12"/>
  <c r="L1818" i="12"/>
  <c r="L1842" i="12" s="1"/>
  <c r="K1818" i="12"/>
  <c r="J1818" i="12"/>
  <c r="I1818" i="12"/>
  <c r="H1818" i="12"/>
  <c r="F1818" i="12"/>
  <c r="F1816" i="12" s="1"/>
  <c r="C1805" i="12"/>
  <c r="F1801" i="12"/>
  <c r="F1799" i="12"/>
  <c r="E1792" i="12"/>
  <c r="L1743" i="12" s="1"/>
  <c r="F1786" i="12"/>
  <c r="F1782" i="12"/>
  <c r="J1774" i="12"/>
  <c r="J1778" i="12" s="1"/>
  <c r="J1795" i="12" s="1"/>
  <c r="L1767" i="12"/>
  <c r="L1780" i="12" s="1"/>
  <c r="L1797" i="12" s="1"/>
  <c r="K1767" i="12"/>
  <c r="J1767" i="12"/>
  <c r="I1767" i="12"/>
  <c r="I1774" i="12" s="1"/>
  <c r="I1778" i="12" s="1"/>
  <c r="I1795" i="12" s="1"/>
  <c r="H1767" i="12"/>
  <c r="F1767" i="12"/>
  <c r="F1764" i="12"/>
  <c r="L1756" i="12"/>
  <c r="K1756" i="12"/>
  <c r="J1756" i="12"/>
  <c r="I1756" i="12"/>
  <c r="H1756" i="12"/>
  <c r="F1756" i="12"/>
  <c r="F1754" i="12" s="1"/>
  <c r="C1743" i="12"/>
  <c r="F1739" i="12"/>
  <c r="F1737" i="12"/>
  <c r="E1730" i="12"/>
  <c r="L1681" i="12" s="1"/>
  <c r="F1724" i="12"/>
  <c r="F1720" i="12"/>
  <c r="L1705" i="12"/>
  <c r="K1705" i="12"/>
  <c r="J1705" i="12"/>
  <c r="I1705" i="12"/>
  <c r="I1712" i="12" s="1"/>
  <c r="I1716" i="12" s="1"/>
  <c r="H1705" i="12"/>
  <c r="F1705" i="12"/>
  <c r="F1702" i="12"/>
  <c r="L1694" i="12"/>
  <c r="K1694" i="12"/>
  <c r="J1694" i="12"/>
  <c r="I1694" i="12"/>
  <c r="H1694" i="12"/>
  <c r="F1694" i="12"/>
  <c r="F1692" i="12" s="1"/>
  <c r="C1681" i="12"/>
  <c r="F1677" i="12"/>
  <c r="F1675" i="12"/>
  <c r="E1668" i="12"/>
  <c r="L1619" i="12" s="1"/>
  <c r="F1662" i="12"/>
  <c r="F1658" i="12"/>
  <c r="L1643" i="12"/>
  <c r="K1643" i="12"/>
  <c r="J1643" i="12"/>
  <c r="I1643" i="12"/>
  <c r="I1656" i="12" s="1"/>
  <c r="I1673" i="12" s="1"/>
  <c r="H1643" i="12"/>
  <c r="H1656" i="12" s="1"/>
  <c r="H1673" i="12" s="1"/>
  <c r="F1643" i="12"/>
  <c r="F1640" i="12"/>
  <c r="L1632" i="12"/>
  <c r="K1632" i="12"/>
  <c r="J1632" i="12"/>
  <c r="I1632" i="12"/>
  <c r="H1632" i="12"/>
  <c r="F1632" i="12"/>
  <c r="F1630" i="12" s="1"/>
  <c r="C1619" i="12"/>
  <c r="F1615" i="12"/>
  <c r="F1613" i="12"/>
  <c r="E1606" i="12"/>
  <c r="L1557" i="12" s="1"/>
  <c r="F1600" i="12"/>
  <c r="F1596" i="12"/>
  <c r="L1581" i="12"/>
  <c r="K1581" i="12"/>
  <c r="J1581" i="12"/>
  <c r="I1581" i="12"/>
  <c r="H1581" i="12"/>
  <c r="F1581" i="12"/>
  <c r="F1578" i="12"/>
  <c r="L1570" i="12"/>
  <c r="K1570" i="12"/>
  <c r="J1570" i="12"/>
  <c r="I1570" i="12"/>
  <c r="H1570" i="12"/>
  <c r="F1570" i="12"/>
  <c r="F1568" i="12" s="1"/>
  <c r="C1557" i="12"/>
  <c r="F1553" i="12"/>
  <c r="F1551" i="12"/>
  <c r="E1544" i="12"/>
  <c r="L1495" i="12" s="1"/>
  <c r="F1538" i="12"/>
  <c r="F1534" i="12"/>
  <c r="L1519" i="12"/>
  <c r="K1519" i="12"/>
  <c r="J1519" i="12"/>
  <c r="I1519" i="12"/>
  <c r="H1519" i="12"/>
  <c r="F1519" i="12"/>
  <c r="F1516" i="12"/>
  <c r="L1508" i="12"/>
  <c r="K1508" i="12"/>
  <c r="J1508" i="12"/>
  <c r="I1508" i="12"/>
  <c r="H1508" i="12"/>
  <c r="F1508" i="12"/>
  <c r="F1506" i="12" s="1"/>
  <c r="C1495" i="12"/>
  <c r="F1491" i="12"/>
  <c r="F1489" i="12"/>
  <c r="E1482" i="12"/>
  <c r="L1433" i="12" s="1"/>
  <c r="F1476" i="12"/>
  <c r="F1472" i="12"/>
  <c r="L1457" i="12"/>
  <c r="K1457" i="12"/>
  <c r="J1457" i="12"/>
  <c r="I1457" i="12"/>
  <c r="H1457" i="12"/>
  <c r="F1457" i="12"/>
  <c r="F1454" i="12"/>
  <c r="L1446" i="12"/>
  <c r="K1446" i="12"/>
  <c r="J1446" i="12"/>
  <c r="I1446" i="12"/>
  <c r="H1446" i="12"/>
  <c r="F1446" i="12"/>
  <c r="F1444" i="12" s="1"/>
  <c r="C1433" i="12"/>
  <c r="F1429" i="12"/>
  <c r="F1427" i="12"/>
  <c r="E1420" i="12"/>
  <c r="L1371" i="12" s="1"/>
  <c r="F1414" i="12"/>
  <c r="F1410" i="12"/>
  <c r="L1395" i="12"/>
  <c r="L1408" i="12" s="1"/>
  <c r="L1425" i="12" s="1"/>
  <c r="K1395" i="12"/>
  <c r="K1408" i="12" s="1"/>
  <c r="K1425" i="12" s="1"/>
  <c r="J1395" i="12"/>
  <c r="I1395" i="12"/>
  <c r="H1395" i="12"/>
  <c r="F1395" i="12"/>
  <c r="F1392" i="12"/>
  <c r="L1384" i="12"/>
  <c r="K1384" i="12"/>
  <c r="K1414" i="12" s="1"/>
  <c r="K1429" i="12" s="1"/>
  <c r="J1384" i="12"/>
  <c r="I1384" i="12"/>
  <c r="H1384" i="12"/>
  <c r="F1384" i="12"/>
  <c r="F1382" i="12" s="1"/>
  <c r="C1371" i="12"/>
  <c r="F1367" i="12"/>
  <c r="F1365" i="12"/>
  <c r="E1358" i="12"/>
  <c r="L1309" i="12" s="1"/>
  <c r="F1352" i="12"/>
  <c r="F1348" i="12"/>
  <c r="L1333" i="12"/>
  <c r="K1333" i="12"/>
  <c r="J1333" i="12"/>
  <c r="I1333" i="12"/>
  <c r="H1333" i="12"/>
  <c r="F1333" i="12"/>
  <c r="F1330" i="12"/>
  <c r="L1322" i="12"/>
  <c r="K1322" i="12"/>
  <c r="J1322" i="12"/>
  <c r="I1322" i="12"/>
  <c r="H1322" i="12"/>
  <c r="F1322" i="12"/>
  <c r="F1320" i="12" s="1"/>
  <c r="C1309" i="12"/>
  <c r="F1305" i="12"/>
  <c r="F1303" i="12"/>
  <c r="E1296" i="12"/>
  <c r="L1247" i="12" s="1"/>
  <c r="F1290" i="12"/>
  <c r="F1286" i="12"/>
  <c r="L1271" i="12"/>
  <c r="K1271" i="12"/>
  <c r="J1271" i="12"/>
  <c r="I1271" i="12"/>
  <c r="I1284" i="12" s="1"/>
  <c r="H1271" i="12"/>
  <c r="F1271" i="12"/>
  <c r="F1268" i="12"/>
  <c r="L1260" i="12"/>
  <c r="K1260" i="12"/>
  <c r="J1260" i="12"/>
  <c r="I1260" i="12"/>
  <c r="H1260" i="12"/>
  <c r="F1260" i="12"/>
  <c r="F1258" i="12" s="1"/>
  <c r="C1247" i="12"/>
  <c r="F1243" i="12"/>
  <c r="F1241" i="12"/>
  <c r="E1234" i="12"/>
  <c r="L1185" i="12" s="1"/>
  <c r="F1228" i="12"/>
  <c r="F1224" i="12"/>
  <c r="J1216" i="12"/>
  <c r="J1220" i="12" s="1"/>
  <c r="L1209" i="12"/>
  <c r="K1209" i="12"/>
  <c r="J1209" i="12"/>
  <c r="I1209" i="12"/>
  <c r="H1209" i="12"/>
  <c r="F1209" i="12"/>
  <c r="F1206" i="12"/>
  <c r="L1198" i="12"/>
  <c r="K1198" i="12"/>
  <c r="J1198" i="12"/>
  <c r="I1198" i="12"/>
  <c r="H1198" i="12"/>
  <c r="H1222" i="12" s="1"/>
  <c r="H1239" i="12" s="1"/>
  <c r="F1198" i="12"/>
  <c r="F1196" i="12" s="1"/>
  <c r="C1185" i="12"/>
  <c r="F1181" i="12"/>
  <c r="F1179" i="12"/>
  <c r="E1172" i="12"/>
  <c r="L1123" i="12" s="1"/>
  <c r="F1166" i="12"/>
  <c r="F1162" i="12"/>
  <c r="J1154" i="12"/>
  <c r="L1147" i="12"/>
  <c r="K1147" i="12"/>
  <c r="K1160" i="12" s="1"/>
  <c r="J1147" i="12"/>
  <c r="J1160" i="12" s="1"/>
  <c r="I1147" i="12"/>
  <c r="H1147" i="12"/>
  <c r="H1154" i="12" s="1"/>
  <c r="H1158" i="12" s="1"/>
  <c r="H1164" i="12" s="1"/>
  <c r="F1147" i="12"/>
  <c r="F1144" i="12"/>
  <c r="L1136" i="12"/>
  <c r="K1136" i="12"/>
  <c r="J1136" i="12"/>
  <c r="I1136" i="12"/>
  <c r="H1136" i="12"/>
  <c r="F1136" i="12"/>
  <c r="F1134" i="12" s="1"/>
  <c r="C1123" i="12"/>
  <c r="F1119" i="12"/>
  <c r="F1117" i="12"/>
  <c r="E1110" i="12"/>
  <c r="L1061" i="12" s="1"/>
  <c r="F1104" i="12"/>
  <c r="F1100" i="12"/>
  <c r="L1085" i="12"/>
  <c r="L1092" i="12" s="1"/>
  <c r="L1096" i="12" s="1"/>
  <c r="L1102" i="12" s="1"/>
  <c r="K1085" i="12"/>
  <c r="J1085" i="12"/>
  <c r="I1085" i="12"/>
  <c r="H1085" i="12"/>
  <c r="F1085" i="12"/>
  <c r="F1082" i="12"/>
  <c r="L1074" i="12"/>
  <c r="K1074" i="12"/>
  <c r="J1074" i="12"/>
  <c r="I1074" i="12"/>
  <c r="H1074" i="12"/>
  <c r="H1098" i="12" s="1"/>
  <c r="F1074" i="12"/>
  <c r="F1072" i="12" s="1"/>
  <c r="C1061" i="12"/>
  <c r="F1057" i="12"/>
  <c r="F1055" i="12"/>
  <c r="E1048" i="12"/>
  <c r="L999" i="12" s="1"/>
  <c r="F1042" i="12"/>
  <c r="F1038" i="12"/>
  <c r="J1030" i="12"/>
  <c r="J1034" i="12" s="1"/>
  <c r="L1023" i="12"/>
  <c r="K1023" i="12"/>
  <c r="J1023" i="12"/>
  <c r="I1023" i="12"/>
  <c r="H1023" i="12"/>
  <c r="F1023" i="12"/>
  <c r="F1020" i="12"/>
  <c r="L1012" i="12"/>
  <c r="K1012" i="12"/>
  <c r="J1012" i="12"/>
  <c r="I1012" i="12"/>
  <c r="H1012" i="12"/>
  <c r="F1012" i="12"/>
  <c r="F1010" i="12" s="1"/>
  <c r="C999" i="12"/>
  <c r="F995" i="12"/>
  <c r="F993" i="12"/>
  <c r="E986" i="12"/>
  <c r="L937" i="12" s="1"/>
  <c r="F980" i="12"/>
  <c r="F976" i="12"/>
  <c r="L961" i="12"/>
  <c r="K961" i="12"/>
  <c r="J961" i="12"/>
  <c r="I961" i="12"/>
  <c r="H961" i="12"/>
  <c r="F961" i="12"/>
  <c r="F958" i="12"/>
  <c r="L950" i="12"/>
  <c r="K950" i="12"/>
  <c r="J950" i="12"/>
  <c r="I950" i="12"/>
  <c r="H950" i="12"/>
  <c r="F950" i="12"/>
  <c r="F948" i="12" s="1"/>
  <c r="C937" i="12"/>
  <c r="F933" i="12"/>
  <c r="F931" i="12"/>
  <c r="E924" i="12"/>
  <c r="L875" i="12" s="1"/>
  <c r="F918" i="12"/>
  <c r="F914" i="12"/>
  <c r="L899" i="12"/>
  <c r="K899" i="12"/>
  <c r="J899" i="12"/>
  <c r="I899" i="12"/>
  <c r="H899" i="12"/>
  <c r="F899" i="12"/>
  <c r="F896" i="12"/>
  <c r="L888" i="12"/>
  <c r="K888" i="12"/>
  <c r="J888" i="12"/>
  <c r="I888" i="12"/>
  <c r="H888" i="12"/>
  <c r="F888" i="12"/>
  <c r="F886" i="12" s="1"/>
  <c r="C875" i="12"/>
  <c r="F871" i="12"/>
  <c r="F869" i="12"/>
  <c r="E862" i="12"/>
  <c r="L813" i="12" s="1"/>
  <c r="F856" i="12"/>
  <c r="F852" i="12"/>
  <c r="L837" i="12"/>
  <c r="K837" i="12"/>
  <c r="K844" i="12" s="1"/>
  <c r="K848" i="12" s="1"/>
  <c r="J837" i="12"/>
  <c r="I837" i="12"/>
  <c r="H837" i="12"/>
  <c r="F837" i="12"/>
  <c r="F834" i="12"/>
  <c r="L826" i="12"/>
  <c r="K826" i="12"/>
  <c r="J826" i="12"/>
  <c r="I826" i="12"/>
  <c r="H826" i="12"/>
  <c r="F826" i="12"/>
  <c r="F824" i="12" s="1"/>
  <c r="C813" i="12"/>
  <c r="F809" i="12"/>
  <c r="F807" i="12"/>
  <c r="E800" i="12"/>
  <c r="L751" i="12" s="1"/>
  <c r="F794" i="12"/>
  <c r="F790" i="12"/>
  <c r="J782" i="12"/>
  <c r="J786" i="12" s="1"/>
  <c r="L775" i="12"/>
  <c r="L788" i="12" s="1"/>
  <c r="L794" i="12" s="1"/>
  <c r="K775" i="12"/>
  <c r="J775" i="12"/>
  <c r="I775" i="12"/>
  <c r="H775" i="12"/>
  <c r="F775" i="12"/>
  <c r="F772" i="12"/>
  <c r="L764" i="12"/>
  <c r="K764" i="12"/>
  <c r="K782" i="12" s="1"/>
  <c r="K786" i="12" s="1"/>
  <c r="J764" i="12"/>
  <c r="I764" i="12"/>
  <c r="H764" i="12"/>
  <c r="F764" i="12"/>
  <c r="F762" i="12"/>
  <c r="C751" i="12"/>
  <c r="F747" i="12"/>
  <c r="F745" i="12"/>
  <c r="E738" i="12"/>
  <c r="L689" i="12" s="1"/>
  <c r="F732" i="12"/>
  <c r="F728" i="12"/>
  <c r="L713" i="12"/>
  <c r="K713" i="12"/>
  <c r="J713" i="12"/>
  <c r="I713" i="12"/>
  <c r="I720" i="12" s="1"/>
  <c r="I724" i="12" s="1"/>
  <c r="H713" i="12"/>
  <c r="F713" i="12"/>
  <c r="F710" i="12"/>
  <c r="L702" i="12"/>
  <c r="K702" i="12"/>
  <c r="J702" i="12"/>
  <c r="I702" i="12"/>
  <c r="H702" i="12"/>
  <c r="F702" i="12"/>
  <c r="F700" i="12"/>
  <c r="C689" i="12"/>
  <c r="F685" i="12"/>
  <c r="F683" i="12"/>
  <c r="E676" i="12"/>
  <c r="L627" i="12" s="1"/>
  <c r="F670" i="12"/>
  <c r="F666" i="12"/>
  <c r="H658" i="12"/>
  <c r="H662" i="12" s="1"/>
  <c r="L651" i="12"/>
  <c r="K651" i="12"/>
  <c r="J651" i="12"/>
  <c r="I651" i="12"/>
  <c r="H651" i="12"/>
  <c r="F651" i="12"/>
  <c r="F648" i="12"/>
  <c r="L640" i="12"/>
  <c r="K640" i="12"/>
  <c r="J640" i="12"/>
  <c r="I640" i="12"/>
  <c r="H640" i="12"/>
  <c r="F640" i="12"/>
  <c r="F638" i="12"/>
  <c r="C627" i="12"/>
  <c r="F623" i="12"/>
  <c r="F621" i="12"/>
  <c r="E614" i="12"/>
  <c r="L565" i="12" s="1"/>
  <c r="F608" i="12"/>
  <c r="F604" i="12"/>
  <c r="L589" i="12"/>
  <c r="K589" i="12"/>
  <c r="J589" i="12"/>
  <c r="I589" i="12"/>
  <c r="I602" i="12" s="1"/>
  <c r="I619" i="12" s="1"/>
  <c r="H589" i="12"/>
  <c r="F589" i="12"/>
  <c r="F586" i="12"/>
  <c r="L578" i="12"/>
  <c r="K578" i="12"/>
  <c r="J578" i="12"/>
  <c r="I578" i="12"/>
  <c r="H578" i="12"/>
  <c r="F578" i="12"/>
  <c r="F576" i="12"/>
  <c r="C565" i="12"/>
  <c r="F561" i="12"/>
  <c r="F559" i="12"/>
  <c r="E552" i="12"/>
  <c r="L503" i="12" s="1"/>
  <c r="F546" i="12"/>
  <c r="F542" i="12"/>
  <c r="L527" i="12"/>
  <c r="L540" i="12" s="1"/>
  <c r="L557" i="12" s="1"/>
  <c r="K527" i="12"/>
  <c r="J527" i="12"/>
  <c r="J540" i="12" s="1"/>
  <c r="I527" i="12"/>
  <c r="H527" i="12"/>
  <c r="F527" i="12"/>
  <c r="F524" i="12"/>
  <c r="L516" i="12"/>
  <c r="K516" i="12"/>
  <c r="J516" i="12"/>
  <c r="I516" i="12"/>
  <c r="H516" i="12"/>
  <c r="F516" i="12"/>
  <c r="F514" i="12" s="1"/>
  <c r="C503" i="12"/>
  <c r="F499" i="12"/>
  <c r="F497" i="12"/>
  <c r="E490" i="12"/>
  <c r="L441" i="12" s="1"/>
  <c r="F484" i="12"/>
  <c r="F480" i="12"/>
  <c r="L465" i="12"/>
  <c r="K465" i="12"/>
  <c r="J465" i="12"/>
  <c r="I465" i="12"/>
  <c r="H465" i="12"/>
  <c r="F465" i="12"/>
  <c r="F462" i="12"/>
  <c r="L454" i="12"/>
  <c r="K454" i="12"/>
  <c r="J454" i="12"/>
  <c r="I454" i="12"/>
  <c r="H454" i="12"/>
  <c r="F454" i="12"/>
  <c r="F452" i="12" s="1"/>
  <c r="C441" i="12"/>
  <c r="F437" i="12"/>
  <c r="F435" i="12"/>
  <c r="E428" i="12"/>
  <c r="L379" i="12" s="1"/>
  <c r="F422" i="12"/>
  <c r="F418" i="12"/>
  <c r="L403" i="12"/>
  <c r="K403" i="12"/>
  <c r="J403" i="12"/>
  <c r="I403" i="12"/>
  <c r="H403" i="12"/>
  <c r="F403" i="12"/>
  <c r="F400" i="12"/>
  <c r="L392" i="12"/>
  <c r="K392" i="12"/>
  <c r="J392" i="12"/>
  <c r="I392" i="12"/>
  <c r="H392" i="12"/>
  <c r="F392" i="12"/>
  <c r="F390" i="12" s="1"/>
  <c r="C379" i="12"/>
  <c r="F375" i="12"/>
  <c r="F373" i="12"/>
  <c r="E366" i="12"/>
  <c r="F360" i="12"/>
  <c r="F356" i="12"/>
  <c r="L341" i="12"/>
  <c r="K341" i="12"/>
  <c r="J341" i="12"/>
  <c r="I341" i="12"/>
  <c r="H341" i="12"/>
  <c r="F341" i="12"/>
  <c r="F338" i="12"/>
  <c r="L330" i="12"/>
  <c r="K330" i="12"/>
  <c r="J330" i="12"/>
  <c r="I330" i="12"/>
  <c r="H330" i="12"/>
  <c r="F330" i="12"/>
  <c r="F328" i="12" s="1"/>
  <c r="L317" i="12"/>
  <c r="C317" i="12"/>
  <c r="F313" i="12"/>
  <c r="F311" i="12"/>
  <c r="E304" i="12"/>
  <c r="L255" i="12" s="1"/>
  <c r="F298" i="12"/>
  <c r="F294" i="12"/>
  <c r="L286" i="12"/>
  <c r="L294" i="12" s="1"/>
  <c r="L279" i="12"/>
  <c r="K279" i="12"/>
  <c r="J279" i="12"/>
  <c r="I279" i="12"/>
  <c r="H279" i="12"/>
  <c r="F279" i="12"/>
  <c r="F276" i="12"/>
  <c r="L268" i="12"/>
  <c r="L292" i="12" s="1"/>
  <c r="K268" i="12"/>
  <c r="J268" i="12"/>
  <c r="I268" i="12"/>
  <c r="H268" i="12"/>
  <c r="F268" i="12"/>
  <c r="F266" i="12"/>
  <c r="C255" i="12"/>
  <c r="F251" i="12"/>
  <c r="F249" i="12"/>
  <c r="E242" i="12"/>
  <c r="L193" i="12" s="1"/>
  <c r="F236" i="12"/>
  <c r="F232" i="12"/>
  <c r="J224" i="12"/>
  <c r="J228" i="12" s="1"/>
  <c r="L217" i="12"/>
  <c r="K217" i="12"/>
  <c r="J217" i="12"/>
  <c r="I217" i="12"/>
  <c r="H217" i="12"/>
  <c r="F217" i="12"/>
  <c r="F214" i="12"/>
  <c r="L206" i="12"/>
  <c r="K206" i="12"/>
  <c r="J206" i="12"/>
  <c r="I206" i="12"/>
  <c r="H206" i="12"/>
  <c r="F206" i="12"/>
  <c r="F204" i="12" s="1"/>
  <c r="C193" i="12"/>
  <c r="F189" i="12"/>
  <c r="F187" i="12"/>
  <c r="E180" i="12"/>
  <c r="L131" i="12" s="1"/>
  <c r="F174" i="12"/>
  <c r="F170" i="12"/>
  <c r="H162" i="12"/>
  <c r="H170" i="12" s="1"/>
  <c r="L155" i="12"/>
  <c r="K155" i="12"/>
  <c r="J155" i="12"/>
  <c r="J162" i="12" s="1"/>
  <c r="J166" i="12" s="1"/>
  <c r="I155" i="12"/>
  <c r="H155" i="12"/>
  <c r="F155" i="12"/>
  <c r="F152" i="12"/>
  <c r="L144" i="12"/>
  <c r="K144" i="12"/>
  <c r="J144" i="12"/>
  <c r="I144" i="12"/>
  <c r="H144" i="12"/>
  <c r="F144" i="12"/>
  <c r="F142" i="12"/>
  <c r="C131" i="12"/>
  <c r="F127" i="12"/>
  <c r="F125" i="12"/>
  <c r="E118" i="12"/>
  <c r="L69" i="12" s="1"/>
  <c r="F112" i="12"/>
  <c r="F108" i="12"/>
  <c r="L93" i="12"/>
  <c r="K93" i="12"/>
  <c r="J93" i="12"/>
  <c r="I93" i="12"/>
  <c r="H93" i="12"/>
  <c r="F93" i="12"/>
  <c r="F90" i="12"/>
  <c r="L82" i="12"/>
  <c r="K82" i="12"/>
  <c r="J82" i="12"/>
  <c r="I82" i="12"/>
  <c r="H82" i="12"/>
  <c r="F82" i="12"/>
  <c r="F80" i="12" s="1"/>
  <c r="C69" i="12"/>
  <c r="J5393" i="12" l="1"/>
  <c r="I2208" i="12"/>
  <c r="K5393" i="12"/>
  <c r="H1115" i="12"/>
  <c r="L3347" i="12"/>
  <c r="K3572" i="12"/>
  <c r="K3576" i="12" s="1"/>
  <c r="K3582" i="12" s="1"/>
  <c r="L844" i="12"/>
  <c r="L848" i="12" s="1"/>
  <c r="L865" i="12" s="1"/>
  <c r="I968" i="12"/>
  <c r="L1718" i="12"/>
  <c r="L1735" i="12" s="1"/>
  <c r="K2090" i="12"/>
  <c r="K2107" i="12" s="1"/>
  <c r="H3533" i="12"/>
  <c r="H4277" i="12"/>
  <c r="L2084" i="12"/>
  <c r="L2088" i="12" s="1"/>
  <c r="L2105" i="12" s="1"/>
  <c r="L5872" i="12"/>
  <c r="K1960" i="12"/>
  <c r="K1968" i="12" s="1"/>
  <c r="L2828" i="12"/>
  <c r="L2832" i="12" s="1"/>
  <c r="J3510" i="12"/>
  <c r="J3514" i="12" s="1"/>
  <c r="J3950" i="12"/>
  <c r="J4260" i="12"/>
  <c r="L4378" i="12"/>
  <c r="L4382" i="12" s="1"/>
  <c r="K4632" i="12"/>
  <c r="K5066" i="12"/>
  <c r="K5083" i="12" s="1"/>
  <c r="K5122" i="12"/>
  <c r="K5126" i="12" s="1"/>
  <c r="K5143" i="12" s="1"/>
  <c r="K5810" i="12"/>
  <c r="K5827" i="12" s="1"/>
  <c r="H906" i="12"/>
  <c r="H910" i="12" s="1"/>
  <c r="I3950" i="12"/>
  <c r="I3967" i="12" s="1"/>
  <c r="J5122" i="12"/>
  <c r="J5126" i="12" s="1"/>
  <c r="J5132" i="12" s="1"/>
  <c r="H1718" i="12"/>
  <c r="H1735" i="12" s="1"/>
  <c r="I1842" i="12"/>
  <c r="I1848" i="12" s="1"/>
  <c r="K3516" i="12"/>
  <c r="K3533" i="12" s="1"/>
  <c r="H4074" i="12"/>
  <c r="H5308" i="12"/>
  <c r="H5312" i="12" s="1"/>
  <c r="J5742" i="12"/>
  <c r="J5746" i="12" s="1"/>
  <c r="J5763" i="12" s="1"/>
  <c r="J5996" i="12"/>
  <c r="K1966" i="12"/>
  <c r="K1983" i="12" s="1"/>
  <c r="H3138" i="12"/>
  <c r="H3142" i="12" s="1"/>
  <c r="H3148" i="12" s="1"/>
  <c r="L3386" i="12"/>
  <c r="L3390" i="12" s="1"/>
  <c r="L3396" i="12" s="1"/>
  <c r="L3584" i="12"/>
  <c r="L3599" i="12" s="1"/>
  <c r="I4074" i="12"/>
  <c r="L4260" i="12"/>
  <c r="L4277" i="12" s="1"/>
  <c r="K4570" i="12"/>
  <c r="K4576" i="12" s="1"/>
  <c r="K4591" i="12" s="1"/>
  <c r="I5314" i="12"/>
  <c r="L5438" i="12"/>
  <c r="L5455" i="12" s="1"/>
  <c r="H5874" i="12"/>
  <c r="L6052" i="12"/>
  <c r="L6056" i="12" s="1"/>
  <c r="L6062" i="12" s="1"/>
  <c r="L596" i="12"/>
  <c r="L600" i="12" s="1"/>
  <c r="L617" i="12" s="1"/>
  <c r="L720" i="12"/>
  <c r="L724" i="12" s="1"/>
  <c r="L416" i="12"/>
  <c r="L433" i="12" s="1"/>
  <c r="I664" i="12"/>
  <c r="I681" i="12" s="1"/>
  <c r="L906" i="12"/>
  <c r="L910" i="12" s="1"/>
  <c r="L927" i="12" s="1"/>
  <c r="K1216" i="12"/>
  <c r="K1220" i="12" s="1"/>
  <c r="K1237" i="12" s="1"/>
  <c r="I1464" i="12"/>
  <c r="I1468" i="12" s="1"/>
  <c r="I1485" i="12" s="1"/>
  <c r="K1532" i="12"/>
  <c r="K1549" i="12" s="1"/>
  <c r="L2580" i="12"/>
  <c r="L2584" i="12" s="1"/>
  <c r="L2601" i="12" s="1"/>
  <c r="I3138" i="12"/>
  <c r="I3142" i="12" s="1"/>
  <c r="I3148" i="12" s="1"/>
  <c r="J3516" i="12"/>
  <c r="J3533" i="12" s="1"/>
  <c r="I3826" i="12"/>
  <c r="J4254" i="12"/>
  <c r="J4258" i="12" s="1"/>
  <c r="J4264" i="12" s="1"/>
  <c r="K4502" i="12"/>
  <c r="K4506" i="12" s="1"/>
  <c r="J4750" i="12"/>
  <c r="J4754" i="12" s="1"/>
  <c r="I5618" i="12"/>
  <c r="I5622" i="12" s="1"/>
  <c r="L5742" i="12"/>
  <c r="L5746" i="12" s="1"/>
  <c r="L5752" i="12" s="1"/>
  <c r="L1030" i="12"/>
  <c r="L1034" i="12" s="1"/>
  <c r="L1051" i="12" s="1"/>
  <c r="L4688" i="12"/>
  <c r="I540" i="12"/>
  <c r="J788" i="12"/>
  <c r="J805" i="12" s="1"/>
  <c r="L1216" i="12"/>
  <c r="L1220" i="12" s="1"/>
  <c r="L1237" i="12" s="1"/>
  <c r="I1408" i="12"/>
  <c r="I1425" i="12" s="1"/>
  <c r="L1532" i="12"/>
  <c r="L1549" i="12" s="1"/>
  <c r="J3820" i="12"/>
  <c r="E4438" i="12" a="1"/>
  <c r="E4438" i="12" s="1"/>
  <c r="H4626" i="12"/>
  <c r="H224" i="12"/>
  <c r="H228" i="12" s="1"/>
  <c r="J1237" i="12"/>
  <c r="H1594" i="12"/>
  <c r="H1600" i="12" s="1"/>
  <c r="H1615" i="12" s="1"/>
  <c r="I1836" i="12"/>
  <c r="I1840" i="12" s="1"/>
  <c r="I1846" i="12" s="1"/>
  <c r="J2477" i="12"/>
  <c r="K5184" i="12"/>
  <c r="K5188" i="12" s="1"/>
  <c r="K5194" i="12" s="1"/>
  <c r="L5680" i="12"/>
  <c r="L5684" i="12" s="1"/>
  <c r="L5690" i="12" s="1"/>
  <c r="L5934" i="12"/>
  <c r="L5951" i="12" s="1"/>
  <c r="J4758" i="12"/>
  <c r="J4764" i="12" s="1"/>
  <c r="K4766" i="12" s="1"/>
  <c r="K2960" i="12"/>
  <c r="K2966" i="12" s="1"/>
  <c r="L2968" i="12" s="1"/>
  <c r="K850" i="12"/>
  <c r="K867" i="12" s="1"/>
  <c r="E2764" i="12" a="1"/>
  <c r="E2764" i="12" s="1"/>
  <c r="J3944" i="12"/>
  <c r="L4440" i="12"/>
  <c r="L4444" i="12" s="1"/>
  <c r="L4450" i="12" s="1"/>
  <c r="I4884" i="12"/>
  <c r="E1028" i="12" a="1"/>
  <c r="E1028" i="12" s="1"/>
  <c r="H999" i="12" s="1"/>
  <c r="E842" i="12" a="1"/>
  <c r="E842" i="12" s="1"/>
  <c r="K2084" i="12"/>
  <c r="K2088" i="12" s="1"/>
  <c r="K2094" i="12" s="1"/>
  <c r="J2291" i="12"/>
  <c r="K4564" i="12"/>
  <c r="K4568" i="12" s="1"/>
  <c r="H3223" i="12"/>
  <c r="K2851" i="12"/>
  <c r="E4810" i="12" a="1"/>
  <c r="E4810" i="12" s="1"/>
  <c r="E5554" i="12" a="1"/>
  <c r="E5554" i="12" s="1"/>
  <c r="E2082" i="12" a="1"/>
  <c r="E2082" i="12" s="1"/>
  <c r="J5314" i="12"/>
  <c r="J5331" i="12" s="1"/>
  <c r="L1278" i="12"/>
  <c r="L1282" i="12" s="1"/>
  <c r="L1288" i="12" s="1"/>
  <c r="H2028" i="12"/>
  <c r="H2045" i="12" s="1"/>
  <c r="I2524" i="12"/>
  <c r="I2541" i="12" s="1"/>
  <c r="L3640" i="12"/>
  <c r="L3657" i="12" s="1"/>
  <c r="L3764" i="12"/>
  <c r="L3770" i="12" s="1"/>
  <c r="L3785" i="12" s="1"/>
  <c r="I4012" i="12"/>
  <c r="I4029" i="12" s="1"/>
  <c r="I4626" i="12"/>
  <c r="I4630" i="12" s="1"/>
  <c r="I4636" i="12" s="1"/>
  <c r="J4818" i="12"/>
  <c r="J4835" i="12" s="1"/>
  <c r="K5252" i="12"/>
  <c r="K5258" i="12" s="1"/>
  <c r="K5273" i="12" s="1"/>
  <c r="K5438" i="12"/>
  <c r="K5455" i="12" s="1"/>
  <c r="H5517" i="12"/>
  <c r="J5680" i="12"/>
  <c r="J5684" i="12" s="1"/>
  <c r="J5690" i="12" s="1"/>
  <c r="K540" i="12"/>
  <c r="K557" i="12" s="1"/>
  <c r="J2648" i="12"/>
  <c r="J2665" i="12" s="1"/>
  <c r="H5515" i="12"/>
  <c r="K6176" i="12"/>
  <c r="K6180" i="12" s="1"/>
  <c r="K3950" i="12"/>
  <c r="K3967" i="12" s="1"/>
  <c r="J1470" i="12"/>
  <c r="J1487" i="12" s="1"/>
  <c r="L1588" i="12"/>
  <c r="I1960" i="12"/>
  <c r="I1964" i="12" s="1"/>
  <c r="I1981" i="12" s="1"/>
  <c r="E2269" i="12" a="1"/>
  <c r="E2269" i="12" s="1"/>
  <c r="H2394" i="12"/>
  <c r="H2398" i="12" s="1"/>
  <c r="H2404" i="12" s="1"/>
  <c r="K2518" i="12"/>
  <c r="K2522" i="12" s="1"/>
  <c r="K2539" i="12" s="1"/>
  <c r="I3454" i="12"/>
  <c r="I3471" i="12" s="1"/>
  <c r="L5370" i="12"/>
  <c r="L5374" i="12" s="1"/>
  <c r="H5872" i="12"/>
  <c r="H5878" i="12" s="1"/>
  <c r="H5893" i="12" s="1"/>
  <c r="H2524" i="12"/>
  <c r="H2541" i="12" s="1"/>
  <c r="L5314" i="12"/>
  <c r="L5331" i="12" s="1"/>
  <c r="J286" i="12"/>
  <c r="J290" i="12" s="1"/>
  <c r="J296" i="12" s="1"/>
  <c r="H534" i="12"/>
  <c r="H538" i="12" s="1"/>
  <c r="H544" i="12" s="1"/>
  <c r="H664" i="12"/>
  <c r="H681" i="12" s="1"/>
  <c r="H1278" i="12"/>
  <c r="H1282" i="12" s="1"/>
  <c r="I1346" i="12"/>
  <c r="I1363" i="12" s="1"/>
  <c r="K2028" i="12"/>
  <c r="K2034" i="12" s="1"/>
  <c r="K2049" i="12" s="1"/>
  <c r="J2208" i="12"/>
  <c r="I2400" i="12"/>
  <c r="I2417" i="12" s="1"/>
  <c r="L2518" i="12"/>
  <c r="L2522" i="12" s="1"/>
  <c r="L2539" i="12" s="1"/>
  <c r="H3758" i="12"/>
  <c r="H3762" i="12" s="1"/>
  <c r="H3768" i="12" s="1"/>
  <c r="L3758" i="12"/>
  <c r="K3820" i="12"/>
  <c r="K3824" i="12" s="1"/>
  <c r="J4262" i="12"/>
  <c r="J4268" i="12" s="1"/>
  <c r="K4270" i="12" s="1"/>
  <c r="E4314" i="12" a="1"/>
  <c r="E4314" i="12" s="1"/>
  <c r="L4632" i="12"/>
  <c r="L4649" i="12" s="1"/>
  <c r="L4756" i="12"/>
  <c r="L4773" i="12" s="1"/>
  <c r="K4818" i="12"/>
  <c r="L5308" i="12"/>
  <c r="L5316" i="12" s="1"/>
  <c r="I5866" i="12"/>
  <c r="I5870" i="12" s="1"/>
  <c r="K602" i="12"/>
  <c r="K619" i="12" s="1"/>
  <c r="J2524" i="12"/>
  <c r="J2541" i="12" s="1"/>
  <c r="I3779" i="12"/>
  <c r="L5810" i="12"/>
  <c r="L5827" i="12" s="1"/>
  <c r="K286" i="12"/>
  <c r="K290" i="12" s="1"/>
  <c r="K348" i="12"/>
  <c r="I782" i="12"/>
  <c r="I786" i="12" s="1"/>
  <c r="I803" i="12" s="1"/>
  <c r="J1036" i="12"/>
  <c r="J1053" i="12" s="1"/>
  <c r="I1222" i="12"/>
  <c r="I1239" i="12" s="1"/>
  <c r="H2710" i="12"/>
  <c r="H2727" i="12" s="1"/>
  <c r="K2958" i="12"/>
  <c r="K2975" i="12" s="1"/>
  <c r="J3020" i="12"/>
  <c r="J3037" i="12" s="1"/>
  <c r="I3206" i="12"/>
  <c r="I3223" i="12" s="1"/>
  <c r="K3386" i="12"/>
  <c r="K3390" i="12" s="1"/>
  <c r="K3407" i="12" s="1"/>
  <c r="J3578" i="12"/>
  <c r="J3584" i="12" s="1"/>
  <c r="J3599" i="12" s="1"/>
  <c r="I4322" i="12"/>
  <c r="I4328" i="12" s="1"/>
  <c r="I5500" i="12"/>
  <c r="I5506" i="12" s="1"/>
  <c r="I5521" i="12" s="1"/>
  <c r="K1278" i="12"/>
  <c r="K1282" i="12" s="1"/>
  <c r="K1288" i="12" s="1"/>
  <c r="L2270" i="12"/>
  <c r="L2274" i="12" s="1"/>
  <c r="L2280" i="12" s="1"/>
  <c r="K2766" i="12"/>
  <c r="K5928" i="12"/>
  <c r="K5932" i="12" s="1"/>
  <c r="K5949" i="12" s="1"/>
  <c r="J1656" i="12"/>
  <c r="J1673" i="12" s="1"/>
  <c r="L5432" i="12"/>
  <c r="L5436" i="12" s="1"/>
  <c r="K5562" i="12"/>
  <c r="K5579" i="12" s="1"/>
  <c r="L162" i="12"/>
  <c r="L166" i="12" s="1"/>
  <c r="L183" i="12" s="1"/>
  <c r="L354" i="12"/>
  <c r="H472" i="12"/>
  <c r="H476" i="12" s="1"/>
  <c r="E719" i="12" a="1"/>
  <c r="E719" i="12" s="1"/>
  <c r="J850" i="12"/>
  <c r="J867" i="12" s="1"/>
  <c r="K1340" i="12"/>
  <c r="K1344" i="12" s="1"/>
  <c r="K1350" i="12" s="1"/>
  <c r="L1594" i="12"/>
  <c r="L1611" i="12" s="1"/>
  <c r="J1780" i="12"/>
  <c r="J1786" i="12" s="1"/>
  <c r="J1801" i="12" s="1"/>
  <c r="L2146" i="12"/>
  <c r="L2150" i="12" s="1"/>
  <c r="I2704" i="12"/>
  <c r="I2708" i="12" s="1"/>
  <c r="K3324" i="12"/>
  <c r="K3328" i="12" s="1"/>
  <c r="K3345" i="12" s="1"/>
  <c r="L3448" i="12"/>
  <c r="L3452" i="12" s="1"/>
  <c r="L3458" i="12" s="1"/>
  <c r="L3516" i="12"/>
  <c r="L3533" i="12" s="1"/>
  <c r="H3766" i="12"/>
  <c r="H3772" i="12" s="1"/>
  <c r="I3774" i="12" s="1"/>
  <c r="H4502" i="12"/>
  <c r="H4506" i="12" s="1"/>
  <c r="H4512" i="12" s="1"/>
  <c r="I5081" i="12"/>
  <c r="I5252" i="12"/>
  <c r="I5269" i="12" s="1"/>
  <c r="H5370" i="12"/>
  <c r="H5374" i="12" s="1"/>
  <c r="H5380" i="12" s="1"/>
  <c r="J5928" i="12"/>
  <c r="J6058" i="12"/>
  <c r="J6075" i="12" s="1"/>
  <c r="L6000" i="12"/>
  <c r="L6011" i="12"/>
  <c r="H3642" i="12"/>
  <c r="H3659" i="12" s="1"/>
  <c r="H3638" i="12"/>
  <c r="H3644" i="12" s="1"/>
  <c r="H4388" i="12"/>
  <c r="H4399" i="12"/>
  <c r="I976" i="12"/>
  <c r="I993" i="12" s="1"/>
  <c r="I972" i="12"/>
  <c r="I989" i="12" s="1"/>
  <c r="I1970" i="12"/>
  <c r="H2415" i="12"/>
  <c r="H2167" i="12"/>
  <c r="H2156" i="12"/>
  <c r="K2466" i="12"/>
  <c r="K2477" i="12"/>
  <c r="I3696" i="12"/>
  <c r="I3700" i="12" s="1"/>
  <c r="I3702" i="12"/>
  <c r="I3719" i="12" s="1"/>
  <c r="L809" i="12"/>
  <c r="I1301" i="12"/>
  <c r="E2083" i="12" a="1"/>
  <c r="E2083" i="12" s="1"/>
  <c r="J2394" i="12"/>
  <c r="E2641" i="12" a="1"/>
  <c r="E2641" i="12" s="1"/>
  <c r="I2648" i="12"/>
  <c r="I2665" i="12" s="1"/>
  <c r="I2642" i="12"/>
  <c r="I2646" i="12" s="1"/>
  <c r="I2652" i="12" s="1"/>
  <c r="E3385" i="12" a="1"/>
  <c r="E3385" i="12" s="1"/>
  <c r="H3448" i="12"/>
  <c r="J3826" i="12"/>
  <c r="J3843" i="12" s="1"/>
  <c r="H3888" i="12"/>
  <c r="K4192" i="12"/>
  <c r="K4196" i="12" s="1"/>
  <c r="K4213" i="12" s="1"/>
  <c r="K4198" i="12"/>
  <c r="I4756" i="12"/>
  <c r="I4773" i="12" s="1"/>
  <c r="L4818" i="12"/>
  <c r="L4835" i="12" s="1"/>
  <c r="K4961" i="12"/>
  <c r="J5004" i="12"/>
  <c r="J5021" i="12" s="1"/>
  <c r="E5121" i="12" a="1"/>
  <c r="E5121" i="12" s="1"/>
  <c r="H5091" i="12" s="1"/>
  <c r="H5618" i="12"/>
  <c r="H5622" i="12" s="1"/>
  <c r="J3766" i="12"/>
  <c r="J3772" i="12" s="1"/>
  <c r="K3774" i="12" s="1"/>
  <c r="J3762" i="12"/>
  <c r="J2169" i="12"/>
  <c r="J2642" i="12"/>
  <c r="J2646" i="12" s="1"/>
  <c r="J2652" i="12" s="1"/>
  <c r="L3820" i="12"/>
  <c r="L3824" i="12" s="1"/>
  <c r="I4750" i="12"/>
  <c r="I4754" i="12" s="1"/>
  <c r="I5331" i="12"/>
  <c r="J6052" i="12"/>
  <c r="J6056" i="12" s="1"/>
  <c r="J6062" i="12" s="1"/>
  <c r="J2332" i="12"/>
  <c r="J2336" i="12" s="1"/>
  <c r="J2338" i="12"/>
  <c r="J2355" i="12" s="1"/>
  <c r="I1526" i="12"/>
  <c r="H4824" i="12"/>
  <c r="H4839" i="12" s="1"/>
  <c r="E161" i="12" a="1"/>
  <c r="E161" i="12" s="1"/>
  <c r="I1784" i="12"/>
  <c r="L726" i="12"/>
  <c r="L743" i="12" s="1"/>
  <c r="J1782" i="12"/>
  <c r="J1788" i="12" s="1"/>
  <c r="K1790" i="12" s="1"/>
  <c r="J1784" i="12"/>
  <c r="K2096" i="12"/>
  <c r="K2111" i="12" s="1"/>
  <c r="H4080" i="12"/>
  <c r="H4095" i="12" s="1"/>
  <c r="K5190" i="12"/>
  <c r="K5207" i="12" s="1"/>
  <c r="H5391" i="12"/>
  <c r="J5748" i="12"/>
  <c r="J5765" i="12" s="1"/>
  <c r="H1464" i="12"/>
  <c r="H1470" i="12"/>
  <c r="H1487" i="12" s="1"/>
  <c r="H5690" i="12"/>
  <c r="H5701" i="12"/>
  <c r="J168" i="12"/>
  <c r="I534" i="12"/>
  <c r="I542" i="12" s="1"/>
  <c r="J974" i="12"/>
  <c r="J968" i="12"/>
  <c r="J1051" i="12"/>
  <c r="J1040" i="12"/>
  <c r="I1532" i="12"/>
  <c r="I1549" i="12" s="1"/>
  <c r="H1966" i="12"/>
  <c r="H1972" i="12" s="1"/>
  <c r="H1960" i="12"/>
  <c r="H1964" i="12" s="1"/>
  <c r="H1970" i="12" s="1"/>
  <c r="K2092" i="12"/>
  <c r="K2098" i="12" s="1"/>
  <c r="L2100" i="12" s="1"/>
  <c r="E2330" i="12" a="1"/>
  <c r="E2330" i="12" s="1"/>
  <c r="H2518" i="12"/>
  <c r="E2640" i="12" a="1"/>
  <c r="E2640" i="12" s="1"/>
  <c r="L2766" i="12"/>
  <c r="K3020" i="12"/>
  <c r="K3037" i="12" s="1"/>
  <c r="K3014" i="12"/>
  <c r="K3018" i="12" s="1"/>
  <c r="K3024" i="12" s="1"/>
  <c r="L4750" i="12"/>
  <c r="I5517" i="12"/>
  <c r="K5765" i="12"/>
  <c r="J5990" i="12"/>
  <c r="J5994" i="12" s="1"/>
  <c r="E408" i="12" a="1"/>
  <c r="E408" i="12" s="1"/>
  <c r="J1662" i="12"/>
  <c r="J1677" i="12" s="1"/>
  <c r="J3832" i="12"/>
  <c r="J3847" i="12" s="1"/>
  <c r="I4213" i="12"/>
  <c r="E4253" i="12" a="1"/>
  <c r="E4253" i="12" s="1"/>
  <c r="E5120" i="12" a="1"/>
  <c r="E5120" i="12" s="1"/>
  <c r="I6176" i="12"/>
  <c r="I6180" i="12" s="1"/>
  <c r="K4510" i="12"/>
  <c r="K4527" i="12" s="1"/>
  <c r="K974" i="12"/>
  <c r="K991" i="12" s="1"/>
  <c r="I1718" i="12"/>
  <c r="I1735" i="12" s="1"/>
  <c r="I3888" i="12"/>
  <c r="I3905" i="12" s="1"/>
  <c r="I3882" i="12"/>
  <c r="I3890" i="12" s="1"/>
  <c r="K5494" i="12"/>
  <c r="K5502" i="12" s="1"/>
  <c r="K5508" i="12" s="1"/>
  <c r="L5510" i="12" s="1"/>
  <c r="K5500" i="12"/>
  <c r="K5517" i="12" s="1"/>
  <c r="H5928" i="12"/>
  <c r="H5932" i="12" s="1"/>
  <c r="H5938" i="12" s="1"/>
  <c r="E2827" i="12" a="1"/>
  <c r="E2827" i="12" s="1"/>
  <c r="L1470" i="12"/>
  <c r="L1487" i="12" s="1"/>
  <c r="L1464" i="12"/>
  <c r="L1468" i="12" s="1"/>
  <c r="L168" i="12"/>
  <c r="L185" i="12" s="1"/>
  <c r="I354" i="12"/>
  <c r="I348" i="12"/>
  <c r="K2586" i="12"/>
  <c r="K2603" i="12" s="1"/>
  <c r="H4068" i="12"/>
  <c r="H4072" i="12" s="1"/>
  <c r="H4078" i="12" s="1"/>
  <c r="E222" i="12" a="1"/>
  <c r="E222" i="12" s="1"/>
  <c r="J354" i="12"/>
  <c r="J371" i="12" s="1"/>
  <c r="I658" i="12"/>
  <c r="I662" i="12" s="1"/>
  <c r="I679" i="12" s="1"/>
  <c r="L728" i="12"/>
  <c r="L734" i="12" s="1"/>
  <c r="H1162" i="12"/>
  <c r="K1985" i="12"/>
  <c r="E2951" i="12" a="1"/>
  <c r="E2951" i="12" s="1"/>
  <c r="I3037" i="12"/>
  <c r="J3696" i="12"/>
  <c r="J3700" i="12" s="1"/>
  <c r="J3706" i="12" s="1"/>
  <c r="J3708" i="12"/>
  <c r="J3723" i="12" s="1"/>
  <c r="I3768" i="12"/>
  <c r="K3944" i="12"/>
  <c r="K3948" i="12" s="1"/>
  <c r="K3954" i="12" s="1"/>
  <c r="I4942" i="12"/>
  <c r="I4959" i="12" s="1"/>
  <c r="I4948" i="12"/>
  <c r="I4963" i="12" s="1"/>
  <c r="K5060" i="12"/>
  <c r="K5064" i="12" s="1"/>
  <c r="K5070" i="12" s="1"/>
  <c r="L5500" i="12"/>
  <c r="L5517" i="12" s="1"/>
  <c r="K5703" i="12"/>
  <c r="L1859" i="12"/>
  <c r="H2834" i="12"/>
  <c r="H2851" i="12" s="1"/>
  <c r="L4130" i="12"/>
  <c r="L4134" i="12" s="1"/>
  <c r="J2400" i="12"/>
  <c r="J2417" i="12" s="1"/>
  <c r="L2648" i="12"/>
  <c r="L2665" i="12" s="1"/>
  <c r="K3392" i="12"/>
  <c r="K3409" i="12" s="1"/>
  <c r="K3888" i="12"/>
  <c r="K3905" i="12" s="1"/>
  <c r="K4254" i="12"/>
  <c r="K4258" i="12" s="1"/>
  <c r="K4275" i="12" s="1"/>
  <c r="K4260" i="12"/>
  <c r="K4277" i="12" s="1"/>
  <c r="H4632" i="12"/>
  <c r="H4638" i="12" s="1"/>
  <c r="H4653" i="12" s="1"/>
  <c r="H5688" i="12"/>
  <c r="H6114" i="12"/>
  <c r="H6118" i="12" s="1"/>
  <c r="H6135" i="12" s="1"/>
  <c r="J534" i="12"/>
  <c r="J538" i="12" s="1"/>
  <c r="H782" i="12"/>
  <c r="H786" i="12" s="1"/>
  <c r="H803" i="12" s="1"/>
  <c r="J1226" i="12"/>
  <c r="H493" i="12"/>
  <c r="L1966" i="12"/>
  <c r="L1983" i="12" s="1"/>
  <c r="L1960" i="12"/>
  <c r="L1964" i="12" s="1"/>
  <c r="L1970" i="12" s="1"/>
  <c r="K2214" i="12"/>
  <c r="K2231" i="12" s="1"/>
  <c r="H168" i="12"/>
  <c r="K546" i="12"/>
  <c r="K561" i="12" s="1"/>
  <c r="K856" i="12"/>
  <c r="K871" i="12" s="1"/>
  <c r="J1284" i="12"/>
  <c r="J1301" i="12" s="1"/>
  <c r="I1594" i="12"/>
  <c r="I1611" i="12" s="1"/>
  <c r="I1588" i="12"/>
  <c r="L1904" i="12"/>
  <c r="L1910" i="12" s="1"/>
  <c r="L1925" i="12" s="1"/>
  <c r="J2084" i="12"/>
  <c r="J2088" i="12" s="1"/>
  <c r="J2105" i="12" s="1"/>
  <c r="J2090" i="12"/>
  <c r="J2107" i="12" s="1"/>
  <c r="J2466" i="12"/>
  <c r="L2586" i="12"/>
  <c r="L2603" i="12" s="1"/>
  <c r="J2766" i="12"/>
  <c r="J2770" i="12" s="1"/>
  <c r="H3146" i="12"/>
  <c r="E3757" i="12" a="1"/>
  <c r="E3757" i="12" s="1"/>
  <c r="I4446" i="12"/>
  <c r="I4463" i="12" s="1"/>
  <c r="I4440" i="12"/>
  <c r="I4818" i="12"/>
  <c r="I4824" i="12" s="1"/>
  <c r="I4839" i="12" s="1"/>
  <c r="K4942" i="12"/>
  <c r="K4959" i="12" s="1"/>
  <c r="H5521" i="12"/>
  <c r="H2154" i="12"/>
  <c r="H2160" i="12" s="1"/>
  <c r="I2162" i="12" s="1"/>
  <c r="L5004" i="12"/>
  <c r="L5021" i="12" s="1"/>
  <c r="L4998" i="12"/>
  <c r="E6175" i="12" a="1"/>
  <c r="E6175" i="12" s="1"/>
  <c r="H6176" i="12"/>
  <c r="J106" i="12"/>
  <c r="J123" i="12" s="1"/>
  <c r="J100" i="12"/>
  <c r="J104" i="12" s="1"/>
  <c r="J110" i="12" s="1"/>
  <c r="H1408" i="12"/>
  <c r="H1425" i="12" s="1"/>
  <c r="E1400" i="12" a="1"/>
  <c r="E1400" i="12" s="1"/>
  <c r="E1029" i="12" a="1"/>
  <c r="E1029" i="12" s="1"/>
  <c r="H100" i="12"/>
  <c r="E285" i="12" a="1"/>
  <c r="E285" i="12" s="1"/>
  <c r="J348" i="12"/>
  <c r="J602" i="12"/>
  <c r="J619" i="12" s="1"/>
  <c r="H720" i="12"/>
  <c r="H724" i="12" s="1"/>
  <c r="H730" i="12" s="1"/>
  <c r="E780" i="12" a="1"/>
  <c r="E780" i="12" s="1"/>
  <c r="J1166" i="12"/>
  <c r="J1181" i="12" s="1"/>
  <c r="J1588" i="12"/>
  <c r="J1592" i="12" s="1"/>
  <c r="J1609" i="12" s="1"/>
  <c r="L1836" i="12"/>
  <c r="L1840" i="12" s="1"/>
  <c r="L1846" i="12" s="1"/>
  <c r="K2146" i="12"/>
  <c r="K2150" i="12" s="1"/>
  <c r="K2156" i="12" s="1"/>
  <c r="L2704" i="12"/>
  <c r="L2710" i="12"/>
  <c r="L2727" i="12" s="1"/>
  <c r="K2890" i="12"/>
  <c r="K2894" i="12" s="1"/>
  <c r="H3200" i="12"/>
  <c r="H3204" i="12" s="1"/>
  <c r="H3221" i="12" s="1"/>
  <c r="I3572" i="12"/>
  <c r="I3576" i="12" s="1"/>
  <c r="I3582" i="12" s="1"/>
  <c r="H3882" i="12"/>
  <c r="H3886" i="12" s="1"/>
  <c r="H3892" i="12" s="1"/>
  <c r="I4198" i="12"/>
  <c r="I4215" i="12" s="1"/>
  <c r="H4254" i="12"/>
  <c r="H4258" i="12" s="1"/>
  <c r="H4275" i="12" s="1"/>
  <c r="K4508" i="12"/>
  <c r="K4525" i="12" s="1"/>
  <c r="J4632" i="12"/>
  <c r="J4649" i="12" s="1"/>
  <c r="H4880" i="12"/>
  <c r="H4897" i="12" s="1"/>
  <c r="H4878" i="12"/>
  <c r="J4957" i="12"/>
  <c r="E4997" i="12" a="1"/>
  <c r="E4997" i="12" s="1"/>
  <c r="E5245" i="12" a="1"/>
  <c r="E5245" i="12" s="1"/>
  <c r="L5998" i="12"/>
  <c r="L6015" i="12" s="1"/>
  <c r="J6114" i="12"/>
  <c r="J6118" i="12" s="1"/>
  <c r="J6135" i="12" s="1"/>
  <c r="K3270" i="12"/>
  <c r="K3268" i="12"/>
  <c r="K3285" i="12" s="1"/>
  <c r="I1160" i="12"/>
  <c r="I1177" i="12" s="1"/>
  <c r="I1154" i="12"/>
  <c r="L914" i="12"/>
  <c r="L920" i="12" s="1"/>
  <c r="K1224" i="12"/>
  <c r="K1230" i="12" s="1"/>
  <c r="L1232" i="12" s="1"/>
  <c r="L1113" i="12"/>
  <c r="J1408" i="12"/>
  <c r="J1425" i="12" s="1"/>
  <c r="I1863" i="12"/>
  <c r="I2580" i="12"/>
  <c r="I2584" i="12" s="1"/>
  <c r="I2590" i="12" s="1"/>
  <c r="I2592" i="12"/>
  <c r="I2607" i="12" s="1"/>
  <c r="L2958" i="12"/>
  <c r="L2975" i="12" s="1"/>
  <c r="L2952" i="12"/>
  <c r="L2956" i="12" s="1"/>
  <c r="L2973" i="12" s="1"/>
  <c r="K3882" i="12"/>
  <c r="K3886" i="12" s="1"/>
  <c r="I5432" i="12"/>
  <c r="I5436" i="12" s="1"/>
  <c r="I5453" i="12" s="1"/>
  <c r="E5741" i="12" a="1"/>
  <c r="E5741" i="12" s="1"/>
  <c r="E905" i="12" a="1"/>
  <c r="E905" i="12" s="1"/>
  <c r="E1772" i="12" a="1"/>
  <c r="E1772" i="12" s="1"/>
  <c r="E3260" i="12" a="1"/>
  <c r="E3260" i="12" s="1"/>
  <c r="H3231" i="12" s="1"/>
  <c r="L3454" i="12"/>
  <c r="L3471" i="12" s="1"/>
  <c r="J4266" i="12"/>
  <c r="J4281" i="12" s="1"/>
  <c r="H4508" i="12"/>
  <c r="H4525" i="12" s="1"/>
  <c r="L224" i="12"/>
  <c r="L228" i="12" s="1"/>
  <c r="H348" i="12"/>
  <c r="H352" i="12" s="1"/>
  <c r="I788" i="12"/>
  <c r="I805" i="12" s="1"/>
  <c r="I974" i="12"/>
  <c r="I991" i="12" s="1"/>
  <c r="L1340" i="12"/>
  <c r="L1344" i="12" s="1"/>
  <c r="L1350" i="12" s="1"/>
  <c r="J1532" i="12"/>
  <c r="J1549" i="12" s="1"/>
  <c r="J1650" i="12"/>
  <c r="J1654" i="12" s="1"/>
  <c r="L1712" i="12"/>
  <c r="L1716" i="12" s="1"/>
  <c r="L1733" i="12" s="1"/>
  <c r="K2270" i="12"/>
  <c r="K2274" i="12" s="1"/>
  <c r="K2291" i="12" s="1"/>
  <c r="K2704" i="12"/>
  <c r="K2708" i="12" s="1"/>
  <c r="J3144" i="12"/>
  <c r="J3161" i="12" s="1"/>
  <c r="L3456" i="12"/>
  <c r="K3510" i="12"/>
  <c r="L3572" i="12"/>
  <c r="L3576" i="12" s="1"/>
  <c r="L3582" i="12" s="1"/>
  <c r="H3764" i="12"/>
  <c r="H3770" i="12" s="1"/>
  <c r="H3785" i="12" s="1"/>
  <c r="K4626" i="12"/>
  <c r="K4630" i="12" s="1"/>
  <c r="K4647" i="12" s="1"/>
  <c r="J4756" i="12"/>
  <c r="J4773" i="12" s="1"/>
  <c r="I5066" i="12"/>
  <c r="I5083" i="12" s="1"/>
  <c r="J5500" i="12"/>
  <c r="J5517" i="12" s="1"/>
  <c r="J5872" i="12"/>
  <c r="J5878" i="12" s="1"/>
  <c r="J5893" i="12" s="1"/>
  <c r="I168" i="12"/>
  <c r="I174" i="12" s="1"/>
  <c r="I189" i="12" s="1"/>
  <c r="K354" i="12"/>
  <c r="K371" i="12" s="1"/>
  <c r="I726" i="12"/>
  <c r="I743" i="12" s="1"/>
  <c r="L782" i="12"/>
  <c r="L786" i="12" s="1"/>
  <c r="L803" i="12" s="1"/>
  <c r="L968" i="12"/>
  <c r="L972" i="12" s="1"/>
  <c r="J1224" i="12"/>
  <c r="J1230" i="12" s="1"/>
  <c r="K1232" i="12" s="1"/>
  <c r="E1587" i="12" a="1"/>
  <c r="E1587" i="12" s="1"/>
  <c r="H1650" i="12"/>
  <c r="H1654" i="12" s="1"/>
  <c r="H1660" i="12" s="1"/>
  <c r="K1898" i="12"/>
  <c r="K1902" i="12" s="1"/>
  <c r="K1908" i="12" s="1"/>
  <c r="K2022" i="12"/>
  <c r="K2026" i="12" s="1"/>
  <c r="K2032" i="12" s="1"/>
  <c r="K2332" i="12"/>
  <c r="I2394" i="12"/>
  <c r="I2402" i="12" s="1"/>
  <c r="I2419" i="12" s="1"/>
  <c r="E2579" i="12" a="1"/>
  <c r="E2579" i="12" s="1"/>
  <c r="L2896" i="12"/>
  <c r="L2913" i="12" s="1"/>
  <c r="I4006" i="12"/>
  <c r="K4316" i="12"/>
  <c r="K4320" i="12" s="1"/>
  <c r="K4337" i="12" s="1"/>
  <c r="J4694" i="12"/>
  <c r="J4711" i="12" s="1"/>
  <c r="J4696" i="12"/>
  <c r="E4935" i="12" a="1"/>
  <c r="E4935" i="12" s="1"/>
  <c r="J5246" i="12"/>
  <c r="J5250" i="12" s="1"/>
  <c r="J5256" i="12" s="1"/>
  <c r="L5618" i="12"/>
  <c r="L5622" i="12" s="1"/>
  <c r="L5639" i="12" s="1"/>
  <c r="I5686" i="12"/>
  <c r="I5934" i="12"/>
  <c r="I5951" i="12" s="1"/>
  <c r="I6114" i="12"/>
  <c r="I6118" i="12" s="1"/>
  <c r="I6135" i="12" s="1"/>
  <c r="K100" i="12"/>
  <c r="J232" i="12"/>
  <c r="J238" i="12" s="1"/>
  <c r="K240" i="12" s="1"/>
  <c r="I286" i="12"/>
  <c r="L1160" i="12"/>
  <c r="L1177" i="12" s="1"/>
  <c r="L1222" i="12"/>
  <c r="L1239" i="12" s="1"/>
  <c r="J1340" i="12"/>
  <c r="J1344" i="12" s="1"/>
  <c r="J1361" i="12" s="1"/>
  <c r="J2586" i="12"/>
  <c r="J2603" i="12" s="1"/>
  <c r="J2834" i="12"/>
  <c r="J2851" i="12" s="1"/>
  <c r="L3702" i="12"/>
  <c r="J4074" i="12"/>
  <c r="J4080" i="12" s="1"/>
  <c r="J4095" i="12" s="1"/>
  <c r="I4632" i="12"/>
  <c r="I4649" i="12" s="1"/>
  <c r="I4897" i="12"/>
  <c r="J4942" i="12"/>
  <c r="J4959" i="12" s="1"/>
  <c r="K5004" i="12"/>
  <c r="K5021" i="12" s="1"/>
  <c r="K5128" i="12"/>
  <c r="K5134" i="12" s="1"/>
  <c r="K5149" i="12" s="1"/>
  <c r="L5246" i="12"/>
  <c r="L5250" i="12" s="1"/>
  <c r="L5267" i="12" s="1"/>
  <c r="H5502" i="12"/>
  <c r="H5519" i="12" s="1"/>
  <c r="K5742" i="12"/>
  <c r="K5746" i="12" s="1"/>
  <c r="K5763" i="12" s="1"/>
  <c r="I6058" i="12"/>
  <c r="I6075" i="12" s="1"/>
  <c r="K6114" i="12"/>
  <c r="K6118" i="12" s="1"/>
  <c r="K6124" i="12" s="1"/>
  <c r="J3099" i="12"/>
  <c r="E3323" i="12" a="1"/>
  <c r="E3323" i="12" s="1"/>
  <c r="L5320" i="12"/>
  <c r="L5335" i="12" s="1"/>
  <c r="K6137" i="12"/>
  <c r="I162" i="12"/>
  <c r="I166" i="12" s="1"/>
  <c r="I172" i="12" s="1"/>
  <c r="K416" i="12"/>
  <c r="K433" i="12" s="1"/>
  <c r="L604" i="12"/>
  <c r="L621" i="12" s="1"/>
  <c r="K664" i="12"/>
  <c r="K681" i="12" s="1"/>
  <c r="L912" i="12"/>
  <c r="L929" i="12" s="1"/>
  <c r="L974" i="12"/>
  <c r="L991" i="12" s="1"/>
  <c r="I1098" i="12"/>
  <c r="I1115" i="12" s="1"/>
  <c r="E1462" i="12" a="1"/>
  <c r="E1462" i="12" s="1"/>
  <c r="I1966" i="12"/>
  <c r="I1972" i="12" s="1"/>
  <c r="I1987" i="12" s="1"/>
  <c r="J2214" i="12"/>
  <c r="J2231" i="12" s="1"/>
  <c r="K3082" i="12"/>
  <c r="K3099" i="12" s="1"/>
  <c r="K3144" i="12"/>
  <c r="K3161" i="12" s="1"/>
  <c r="L3510" i="12"/>
  <c r="L3514" i="12" s="1"/>
  <c r="L4316" i="12"/>
  <c r="K4812" i="12"/>
  <c r="K4816" i="12" s="1"/>
  <c r="K4833" i="12" s="1"/>
  <c r="H4936" i="12"/>
  <c r="H4940" i="12" s="1"/>
  <c r="I5680" i="12"/>
  <c r="I5684" i="12" s="1"/>
  <c r="I5701" i="12" s="1"/>
  <c r="L5804" i="12"/>
  <c r="L5808" i="12" s="1"/>
  <c r="L5814" i="12" s="1"/>
  <c r="K5866" i="12"/>
  <c r="K5870" i="12" s="1"/>
  <c r="K5887" i="12" s="1"/>
  <c r="K5874" i="12"/>
  <c r="K5880" i="12" s="1"/>
  <c r="L5882" i="12" s="1"/>
  <c r="L6058" i="12"/>
  <c r="L6075" i="12" s="1"/>
  <c r="H5119" i="12" a="1"/>
  <c r="H5119" i="12" s="1"/>
  <c r="L5391" i="12"/>
  <c r="L5380" i="12"/>
  <c r="L5184" i="12"/>
  <c r="L5188" i="12" s="1"/>
  <c r="L5190" i="12"/>
  <c r="H5804" i="12"/>
  <c r="H5808" i="12" s="1"/>
  <c r="H5810" i="12"/>
  <c r="H5827" i="12" s="1"/>
  <c r="E5802" i="12" a="1"/>
  <c r="E5802" i="12" s="1"/>
  <c r="K5618" i="12"/>
  <c r="K5622" i="12" s="1"/>
  <c r="K5624" i="12"/>
  <c r="K5641" i="12" s="1"/>
  <c r="K6135" i="12"/>
  <c r="I5004" i="12"/>
  <c r="I5021" i="12" s="1"/>
  <c r="I4998" i="12"/>
  <c r="I5184" i="12"/>
  <c r="I5188" i="12" s="1"/>
  <c r="H5318" i="12"/>
  <c r="H5329" i="12"/>
  <c r="L5442" i="12"/>
  <c r="L5453" i="12"/>
  <c r="J5560" i="12"/>
  <c r="J5564" i="12"/>
  <c r="H5128" i="12"/>
  <c r="H5145" i="12" s="1"/>
  <c r="J5188" i="12"/>
  <c r="E5430" i="12" a="1"/>
  <c r="E5430" i="12" s="1"/>
  <c r="E5555" i="12" a="1"/>
  <c r="E5555" i="12" s="1"/>
  <c r="H5525" i="12" s="1"/>
  <c r="H5562" i="12"/>
  <c r="H5579" i="12" s="1"/>
  <c r="H5556" i="12"/>
  <c r="I5068" i="12"/>
  <c r="J5128" i="12"/>
  <c r="J5145" i="12" s="1"/>
  <c r="I5190" i="12"/>
  <c r="I5207" i="12" s="1"/>
  <c r="I5267" i="12"/>
  <c r="I5256" i="12"/>
  <c r="E5368" i="12" a="1"/>
  <c r="E5368" i="12" s="1"/>
  <c r="J5267" i="12"/>
  <c r="K5314" i="12"/>
  <c r="K5331" i="12" s="1"/>
  <c r="K5320" i="12"/>
  <c r="K5335" i="12" s="1"/>
  <c r="K5308" i="12"/>
  <c r="J5060" i="12"/>
  <c r="J5064" i="12" s="1"/>
  <c r="J5209" i="12"/>
  <c r="J5198" i="12"/>
  <c r="K5200" i="12" s="1"/>
  <c r="L5376" i="12"/>
  <c r="L5393" i="12" s="1"/>
  <c r="L5378" i="12"/>
  <c r="L5010" i="12"/>
  <c r="L5025" i="12" s="1"/>
  <c r="H5060" i="12"/>
  <c r="H5064" i="12" s="1"/>
  <c r="H5066" i="12"/>
  <c r="H5083" i="12" s="1"/>
  <c r="E5058" i="12" a="1"/>
  <c r="E5058" i="12" s="1"/>
  <c r="K5205" i="12"/>
  <c r="I5376" i="12"/>
  <c r="I5393" i="12" s="1"/>
  <c r="E5369" i="12" a="1"/>
  <c r="E5369" i="12" s="1"/>
  <c r="J5382" i="12"/>
  <c r="J5397" i="12" s="1"/>
  <c r="H5432" i="12"/>
  <c r="H5436" i="12" s="1"/>
  <c r="E5431" i="12" a="1"/>
  <c r="E5431" i="12" s="1"/>
  <c r="H5438" i="12"/>
  <c r="H5455" i="12" s="1"/>
  <c r="H5641" i="12"/>
  <c r="H5630" i="12"/>
  <c r="H5645" i="12" s="1"/>
  <c r="I5887" i="12"/>
  <c r="I5876" i="12"/>
  <c r="J5254" i="12"/>
  <c r="J5252" i="12"/>
  <c r="J5269" i="12" s="1"/>
  <c r="H5705" i="12"/>
  <c r="H5694" i="12"/>
  <c r="I5696" i="12" s="1"/>
  <c r="I5192" i="12"/>
  <c r="K5269" i="12"/>
  <c r="L5252" i="12"/>
  <c r="L5269" i="12" s="1"/>
  <c r="L5556" i="12"/>
  <c r="L5560" i="12" s="1"/>
  <c r="L5562" i="12"/>
  <c r="L5579" i="12" s="1"/>
  <c r="K4998" i="12"/>
  <c r="K5002" i="12" s="1"/>
  <c r="E5183" i="12" a="1"/>
  <c r="E5183" i="12" s="1"/>
  <c r="H5190" i="12"/>
  <c r="H5207" i="12" s="1"/>
  <c r="H5184" i="12"/>
  <c r="K5192" i="12"/>
  <c r="K5072" i="12"/>
  <c r="K5087" i="12" s="1"/>
  <c r="L5060" i="12"/>
  <c r="L5064" i="12" s="1"/>
  <c r="L5066" i="12"/>
  <c r="L5083" i="12" s="1"/>
  <c r="K5132" i="12"/>
  <c r="L5444" i="12"/>
  <c r="L5459" i="12" s="1"/>
  <c r="L5626" i="12"/>
  <c r="J5190" i="12"/>
  <c r="J5207" i="12" s="1"/>
  <c r="L5494" i="12"/>
  <c r="L5498" i="12" s="1"/>
  <c r="L5686" i="12"/>
  <c r="L5703" i="12" s="1"/>
  <c r="L5688" i="12"/>
  <c r="K6052" i="12"/>
  <c r="K6056" i="12" s="1"/>
  <c r="K6058" i="12"/>
  <c r="K6075" i="12" s="1"/>
  <c r="I5438" i="12"/>
  <c r="I5455" i="12" s="1"/>
  <c r="I5639" i="12"/>
  <c r="I5628" i="12"/>
  <c r="H4998" i="12"/>
  <c r="H5004" i="12"/>
  <c r="H5021" i="12" s="1"/>
  <c r="E4996" i="12" a="1"/>
  <c r="E4996" i="12" s="1"/>
  <c r="J5066" i="12"/>
  <c r="J5083" i="12" s="1"/>
  <c r="H5122" i="12"/>
  <c r="H5126" i="12" s="1"/>
  <c r="J4998" i="12"/>
  <c r="E5059" i="12" a="1"/>
  <c r="E5059" i="12" s="1"/>
  <c r="L5122" i="12"/>
  <c r="L5128" i="12"/>
  <c r="L5145" i="12" s="1"/>
  <c r="I5308" i="12"/>
  <c r="I5320" i="12"/>
  <c r="I5335" i="12" s="1"/>
  <c r="I5370" i="12"/>
  <c r="I5556" i="12"/>
  <c r="I5560" i="12" s="1"/>
  <c r="I5562" i="12"/>
  <c r="I5579" i="12" s="1"/>
  <c r="E5244" i="12" a="1"/>
  <c r="E5244" i="12" s="1"/>
  <c r="I5748" i="12"/>
  <c r="I5765" i="12" s="1"/>
  <c r="L5889" i="12"/>
  <c r="L5928" i="12"/>
  <c r="L5932" i="12" s="1"/>
  <c r="L5940" i="12"/>
  <c r="L5955" i="12" s="1"/>
  <c r="L6004" i="12"/>
  <c r="I6073" i="12"/>
  <c r="I5254" i="12"/>
  <c r="J5438" i="12"/>
  <c r="J5455" i="12" s="1"/>
  <c r="L5630" i="12"/>
  <c r="L5645" i="12" s="1"/>
  <c r="E5307" i="12" a="1"/>
  <c r="E5307" i="12" s="1"/>
  <c r="K5382" i="12"/>
  <c r="K5397" i="12" s="1"/>
  <c r="H5880" i="12"/>
  <c r="I5882" i="12" s="1"/>
  <c r="H5891" i="12"/>
  <c r="E5989" i="12" a="1"/>
  <c r="E5989" i="12" s="1"/>
  <c r="I5996" i="12"/>
  <c r="I6013" i="12" s="1"/>
  <c r="I5990" i="12"/>
  <c r="H6124" i="12"/>
  <c r="H5246" i="12"/>
  <c r="H5250" i="12" s="1"/>
  <c r="K5370" i="12"/>
  <c r="E5617" i="12" a="1"/>
  <c r="E5617" i="12" s="1"/>
  <c r="I5928" i="12"/>
  <c r="I5932" i="12" s="1"/>
  <c r="I6199" i="12"/>
  <c r="I6188" i="12"/>
  <c r="I6203" i="12" s="1"/>
  <c r="I5624" i="12"/>
  <c r="K5996" i="12"/>
  <c r="K6013" i="12" s="1"/>
  <c r="K5990" i="12"/>
  <c r="K5994" i="12" s="1"/>
  <c r="I6060" i="12"/>
  <c r="I5128" i="12"/>
  <c r="I5145" i="12" s="1"/>
  <c r="H5314" i="12"/>
  <c r="H5331" i="12" s="1"/>
  <c r="K5444" i="12"/>
  <c r="K5459" i="12" s="1"/>
  <c r="E5492" i="12" a="1"/>
  <c r="E5492" i="12" s="1"/>
  <c r="J5624" i="12"/>
  <c r="J5641" i="12" s="1"/>
  <c r="J5618" i="12"/>
  <c r="K5692" i="12"/>
  <c r="K5707" i="12" s="1"/>
  <c r="K5680" i="12"/>
  <c r="K5684" i="12" s="1"/>
  <c r="H5742" i="12"/>
  <c r="H5746" i="12" s="1"/>
  <c r="E5740" i="12" a="1"/>
  <c r="E5740" i="12" s="1"/>
  <c r="K5804" i="12"/>
  <c r="K5816" i="12"/>
  <c r="K5831" i="12" s="1"/>
  <c r="J5370" i="12"/>
  <c r="J5374" i="12" s="1"/>
  <c r="L6060" i="12"/>
  <c r="E5306" i="12" a="1"/>
  <c r="E5306" i="12" s="1"/>
  <c r="H5376" i="12"/>
  <c r="H5393" i="12" s="1"/>
  <c r="I5494" i="12"/>
  <c r="I5498" i="12" s="1"/>
  <c r="K5754" i="12"/>
  <c r="K5769" i="12" s="1"/>
  <c r="I5742" i="12"/>
  <c r="I5746" i="12" s="1"/>
  <c r="E5864" i="12" a="1"/>
  <c r="E5864" i="12" s="1"/>
  <c r="I5122" i="12"/>
  <c r="I5126" i="12" s="1"/>
  <c r="E5182" i="12" a="1"/>
  <c r="E5182" i="12" s="1"/>
  <c r="K5246" i="12"/>
  <c r="K5250" i="12" s="1"/>
  <c r="H5316" i="12"/>
  <c r="L5506" i="12"/>
  <c r="L5521" i="12" s="1"/>
  <c r="J5494" i="12"/>
  <c r="H5686" i="12"/>
  <c r="E5678" i="12" a="1"/>
  <c r="E5678" i="12" s="1"/>
  <c r="E5679" i="12" a="1"/>
  <c r="E5679" i="12" s="1"/>
  <c r="E5803" i="12" a="1"/>
  <c r="E5803" i="12" s="1"/>
  <c r="L5825" i="12"/>
  <c r="I5874" i="12"/>
  <c r="J5866" i="12"/>
  <c r="E6113" i="12" a="1"/>
  <c r="E6113" i="12" s="1"/>
  <c r="H6120" i="12"/>
  <c r="E6112" i="12" a="1"/>
  <c r="E6112" i="12" s="1"/>
  <c r="I5810" i="12"/>
  <c r="I5827" i="12" s="1"/>
  <c r="I5804" i="12"/>
  <c r="J6013" i="12"/>
  <c r="J6002" i="12"/>
  <c r="J6017" i="12" s="1"/>
  <c r="H5252" i="12"/>
  <c r="H5269" i="12" s="1"/>
  <c r="J5432" i="12"/>
  <c r="J5436" i="12" s="1"/>
  <c r="J5562" i="12"/>
  <c r="J5579" i="12" s="1"/>
  <c r="I5626" i="12"/>
  <c r="J5810" i="12"/>
  <c r="J5827" i="12" s="1"/>
  <c r="J5804" i="12"/>
  <c r="H5887" i="12"/>
  <c r="J5936" i="12"/>
  <c r="J5932" i="12"/>
  <c r="K5938" i="12"/>
  <c r="J5308" i="12"/>
  <c r="H5378" i="12"/>
  <c r="K5432" i="12"/>
  <c r="K5436" i="12" s="1"/>
  <c r="E5493" i="12" a="1"/>
  <c r="E5493" i="12" s="1"/>
  <c r="K5556" i="12"/>
  <c r="H5748" i="12"/>
  <c r="H5765" i="12" s="1"/>
  <c r="L5866" i="12"/>
  <c r="L5870" i="12" s="1"/>
  <c r="L5878" i="12"/>
  <c r="L5893" i="12" s="1"/>
  <c r="K5872" i="12"/>
  <c r="K6126" i="12"/>
  <c r="K6141" i="12" s="1"/>
  <c r="L5750" i="12"/>
  <c r="K5936" i="12"/>
  <c r="H5990" i="12"/>
  <c r="L5996" i="12"/>
  <c r="L6013" i="12" s="1"/>
  <c r="L6114" i="12"/>
  <c r="K6182" i="12"/>
  <c r="K6199" i="12" s="1"/>
  <c r="J5686" i="12"/>
  <c r="I5872" i="12"/>
  <c r="E6050" i="12" a="1"/>
  <c r="E6050" i="12" s="1"/>
  <c r="H6058" i="12"/>
  <c r="L6182" i="12"/>
  <c r="L6199" i="12" s="1"/>
  <c r="E5865" i="12" a="1"/>
  <c r="E5865" i="12" s="1"/>
  <c r="J6188" i="12"/>
  <c r="J6203" i="12" s="1"/>
  <c r="E6051" i="12" a="1"/>
  <c r="E6051" i="12" s="1"/>
  <c r="J6176" i="12"/>
  <c r="E5926" i="12" a="1"/>
  <c r="E5926" i="12" s="1"/>
  <c r="H5934" i="12"/>
  <c r="H6052" i="12"/>
  <c r="H6056" i="12" s="1"/>
  <c r="L6176" i="12"/>
  <c r="L6180" i="12" s="1"/>
  <c r="E5927" i="12" a="1"/>
  <c r="E5927" i="12" s="1"/>
  <c r="J5934" i="12"/>
  <c r="J5951" i="12" s="1"/>
  <c r="I6120" i="12"/>
  <c r="I6137" i="12" s="1"/>
  <c r="E5616" i="12" a="1"/>
  <c r="E5616" i="12" s="1"/>
  <c r="L5748" i="12"/>
  <c r="L5765" i="12" s="1"/>
  <c r="K5934" i="12"/>
  <c r="K5951" i="12" s="1"/>
  <c r="J6120" i="12"/>
  <c r="J6137" i="12" s="1"/>
  <c r="E5988" i="12" a="1"/>
  <c r="E5988" i="12" s="1"/>
  <c r="H5996" i="12"/>
  <c r="L6120" i="12"/>
  <c r="L6137" i="12" s="1"/>
  <c r="E6174" i="12" a="1"/>
  <c r="E6174" i="12" s="1"/>
  <c r="H6182" i="12"/>
  <c r="J3035" i="12"/>
  <c r="J3024" i="12"/>
  <c r="I2714" i="12"/>
  <c r="I2725" i="12"/>
  <c r="K2774" i="12"/>
  <c r="K2770" i="12"/>
  <c r="L2774" i="12"/>
  <c r="L2770" i="12"/>
  <c r="K2962" i="12"/>
  <c r="K2973" i="12"/>
  <c r="K2911" i="12"/>
  <c r="K2900" i="12"/>
  <c r="L2708" i="12"/>
  <c r="L2712" i="12"/>
  <c r="H2522" i="12"/>
  <c r="H2526" i="12"/>
  <c r="L2849" i="12"/>
  <c r="L2838" i="12"/>
  <c r="J2776" i="12"/>
  <c r="J2787" i="12"/>
  <c r="J3152" i="12"/>
  <c r="K3154" i="12" s="1"/>
  <c r="J3163" i="12"/>
  <c r="I3268" i="12"/>
  <c r="I3285" i="12" s="1"/>
  <c r="I3262" i="12"/>
  <c r="I2772" i="12"/>
  <c r="I2789" i="12" s="1"/>
  <c r="I2766" i="12"/>
  <c r="J2952" i="12"/>
  <c r="L3082" i="12"/>
  <c r="L3099" i="12" s="1"/>
  <c r="L3088" i="12"/>
  <c r="L3103" i="12" s="1"/>
  <c r="J3142" i="12"/>
  <c r="K3200" i="12"/>
  <c r="K3204" i="12" s="1"/>
  <c r="K3448" i="12"/>
  <c r="K3452" i="12" s="1"/>
  <c r="E3447" i="12" a="1"/>
  <c r="E3447" i="12" s="1"/>
  <c r="I3510" i="12"/>
  <c r="I3514" i="12" s="1"/>
  <c r="J3634" i="12"/>
  <c r="J3638" i="12" s="1"/>
  <c r="J2530" i="12"/>
  <c r="J2545" i="12" s="1"/>
  <c r="E2516" i="12" a="1"/>
  <c r="E2516" i="12" s="1"/>
  <c r="L2834" i="12"/>
  <c r="L2851" i="12" s="1"/>
  <c r="H3324" i="12"/>
  <c r="H3328" i="12" s="1"/>
  <c r="E3322" i="12" a="1"/>
  <c r="E3322" i="12" s="1"/>
  <c r="H3572" i="12"/>
  <c r="H3576" i="12" s="1"/>
  <c r="E3570" i="12" a="1"/>
  <c r="E3570" i="12" s="1"/>
  <c r="H3578" i="12"/>
  <c r="H3595" i="12" s="1"/>
  <c r="L2524" i="12"/>
  <c r="L2541" i="12" s="1"/>
  <c r="H2586" i="12"/>
  <c r="H2603" i="12" s="1"/>
  <c r="I2654" i="12"/>
  <c r="I2669" i="12" s="1"/>
  <c r="I2710" i="12"/>
  <c r="I2727" i="12" s="1"/>
  <c r="K2772" i="12"/>
  <c r="K2789" i="12" s="1"/>
  <c r="E2889" i="12" a="1"/>
  <c r="E2889" i="12" s="1"/>
  <c r="L2964" i="12"/>
  <c r="L2979" i="12" s="1"/>
  <c r="E3013" i="12" a="1"/>
  <c r="E3013" i="12" s="1"/>
  <c r="E3074" i="12" a="1"/>
  <c r="E3074" i="12" s="1"/>
  <c r="J3595" i="12"/>
  <c r="K3828" i="12"/>
  <c r="J2840" i="12"/>
  <c r="J2855" i="12" s="1"/>
  <c r="J3200" i="12"/>
  <c r="J3204" i="12" s="1"/>
  <c r="J3206" i="12"/>
  <c r="J3223" i="12" s="1"/>
  <c r="E2517" i="12" a="1"/>
  <c r="E2517" i="12" s="1"/>
  <c r="J2592" i="12"/>
  <c r="J2607" i="12" s="1"/>
  <c r="K2710" i="12"/>
  <c r="K2727" i="12" s="1"/>
  <c r="L2772" i="12"/>
  <c r="L2789" i="12" s="1"/>
  <c r="K2898" i="12"/>
  <c r="H3020" i="12"/>
  <c r="I3144" i="12"/>
  <c r="J3324" i="12"/>
  <c r="J3328" i="12" s="1"/>
  <c r="I3330" i="12"/>
  <c r="I3347" i="12" s="1"/>
  <c r="H2958" i="12"/>
  <c r="H2975" i="12" s="1"/>
  <c r="E2950" i="12" a="1"/>
  <c r="E2950" i="12" s="1"/>
  <c r="H2952" i="12"/>
  <c r="J3076" i="12"/>
  <c r="J3386" i="12"/>
  <c r="J3390" i="12" s="1"/>
  <c r="J3392" i="12"/>
  <c r="J3409" i="12" s="1"/>
  <c r="L3541" i="12"/>
  <c r="L3595" i="12"/>
  <c r="L4696" i="12"/>
  <c r="L4692" i="12"/>
  <c r="I3088" i="12"/>
  <c r="I3103" i="12" s="1"/>
  <c r="I3076" i="12"/>
  <c r="I3080" i="12" s="1"/>
  <c r="E3199" i="12" a="1"/>
  <c r="E3199" i="12" s="1"/>
  <c r="H3262" i="12"/>
  <c r="H3266" i="12" s="1"/>
  <c r="E2702" i="12" a="1"/>
  <c r="E2702" i="12" s="1"/>
  <c r="I2518" i="12"/>
  <c r="I2522" i="12" s="1"/>
  <c r="E2703" i="12" a="1"/>
  <c r="E2703" i="12" s="1"/>
  <c r="E2765" i="12" a="1"/>
  <c r="E2765" i="12" s="1"/>
  <c r="H2763" i="12" s="1" a="1"/>
  <c r="H2763" i="12" s="1"/>
  <c r="J2774" i="12"/>
  <c r="K2840" i="12"/>
  <c r="K2855" i="12" s="1"/>
  <c r="J2828" i="12"/>
  <c r="I2952" i="12"/>
  <c r="I2956" i="12" s="1"/>
  <c r="I2958" i="12"/>
  <c r="I2975" i="12" s="1"/>
  <c r="L3020" i="12"/>
  <c r="L3037" i="12" s="1"/>
  <c r="L3014" i="12"/>
  <c r="L3018" i="12" s="1"/>
  <c r="K3076" i="12"/>
  <c r="L3138" i="12"/>
  <c r="L3142" i="12" s="1"/>
  <c r="L3144" i="12"/>
  <c r="L3161" i="12" s="1"/>
  <c r="K3283" i="12"/>
  <c r="I3332" i="12"/>
  <c r="J3520" i="12"/>
  <c r="J3531" i="12"/>
  <c r="L4006" i="12"/>
  <c r="L4010" i="12" s="1"/>
  <c r="L4012" i="12"/>
  <c r="L4029" i="12" s="1"/>
  <c r="K3138" i="12"/>
  <c r="K3142" i="12" s="1"/>
  <c r="J2704" i="12"/>
  <c r="J2710" i="12"/>
  <c r="J2727" i="12" s="1"/>
  <c r="J2778" i="12"/>
  <c r="J2793" i="12" s="1"/>
  <c r="K3206" i="12"/>
  <c r="K3223" i="12" s="1"/>
  <c r="L2592" i="12"/>
  <c r="L2607" i="12" s="1"/>
  <c r="L2890" i="12"/>
  <c r="J2518" i="12"/>
  <c r="J2522" i="12" s="1"/>
  <c r="H2580" i="12"/>
  <c r="H2584" i="12" s="1"/>
  <c r="K2828" i="12"/>
  <c r="J2958" i="12"/>
  <c r="J2975" i="12" s="1"/>
  <c r="L3076" i="12"/>
  <c r="K3454" i="12"/>
  <c r="K3471" i="12" s="1"/>
  <c r="L3593" i="12"/>
  <c r="L4388" i="12"/>
  <c r="L4399" i="12"/>
  <c r="H2530" i="12"/>
  <c r="H2545" i="12" s="1"/>
  <c r="L2654" i="12"/>
  <c r="L2669" i="12" s="1"/>
  <c r="K2642" i="12"/>
  <c r="K2648" i="12"/>
  <c r="K2665" i="12" s="1"/>
  <c r="K2902" i="12"/>
  <c r="K2917" i="12" s="1"/>
  <c r="H2654" i="12"/>
  <c r="H2669" i="12" s="1"/>
  <c r="H2704" i="12"/>
  <c r="H2708" i="12" s="1"/>
  <c r="H2890" i="12"/>
  <c r="H2894" i="12" s="1"/>
  <c r="E2888" i="12" a="1"/>
  <c r="E2888" i="12" s="1"/>
  <c r="E3012" i="12" a="1"/>
  <c r="E3012" i="12" s="1"/>
  <c r="L3206" i="12"/>
  <c r="L3223" i="12" s="1"/>
  <c r="L3200" i="12"/>
  <c r="L3204" i="12" s="1"/>
  <c r="K3595" i="12"/>
  <c r="L2642" i="12"/>
  <c r="L2646" i="12" s="1"/>
  <c r="H2766" i="12"/>
  <c r="H2770" i="12" s="1"/>
  <c r="H2772" i="12"/>
  <c r="H2789" i="12" s="1"/>
  <c r="I3221" i="12"/>
  <c r="I3210" i="12"/>
  <c r="J3268" i="12"/>
  <c r="J3285" i="12" s="1"/>
  <c r="J3262" i="12"/>
  <c r="L3950" i="12"/>
  <c r="L3967" i="12" s="1"/>
  <c r="L3944" i="12"/>
  <c r="L3948" i="12" s="1"/>
  <c r="I2890" i="12"/>
  <c r="I2896" i="12"/>
  <c r="I2913" i="12" s="1"/>
  <c r="J3022" i="12"/>
  <c r="E3137" i="12" a="1"/>
  <c r="E3137" i="12" s="1"/>
  <c r="H3210" i="12"/>
  <c r="E3509" i="12" a="1"/>
  <c r="E3509" i="12" s="1"/>
  <c r="H3648" i="12"/>
  <c r="I3650" i="12" s="1"/>
  <c r="K3890" i="12"/>
  <c r="K2524" i="12"/>
  <c r="K2541" i="12" s="1"/>
  <c r="E2578" i="12" a="1"/>
  <c r="E2578" i="12" s="1"/>
  <c r="J2580" i="12"/>
  <c r="K2580" i="12"/>
  <c r="H2642" i="12"/>
  <c r="H2646" i="12" s="1"/>
  <c r="L2716" i="12"/>
  <c r="L2731" i="12" s="1"/>
  <c r="H2828" i="12"/>
  <c r="H2832" i="12" s="1"/>
  <c r="E2826" i="12" a="1"/>
  <c r="E2826" i="12" s="1"/>
  <c r="J2890" i="12"/>
  <c r="H2896" i="12"/>
  <c r="H2913" i="12" s="1"/>
  <c r="I3026" i="12"/>
  <c r="I3041" i="12" s="1"/>
  <c r="H3014" i="12"/>
  <c r="H3076" i="12"/>
  <c r="E3075" i="12" a="1"/>
  <c r="E3075" i="12" s="1"/>
  <c r="J3330" i="12"/>
  <c r="J3347" i="12" s="1"/>
  <c r="H3386" i="12"/>
  <c r="H3390" i="12" s="1"/>
  <c r="H3392" i="12"/>
  <c r="H3409" i="12" s="1"/>
  <c r="E3384" i="12" a="1"/>
  <c r="E3384" i="12" s="1"/>
  <c r="L3520" i="12"/>
  <c r="L3531" i="12"/>
  <c r="I2828" i="12"/>
  <c r="I2832" i="12" s="1"/>
  <c r="I2834" i="12"/>
  <c r="J2896" i="12"/>
  <c r="J2913" i="12" s="1"/>
  <c r="I3014" i="12"/>
  <c r="H3082" i="12"/>
  <c r="H3099" i="12" s="1"/>
  <c r="E3633" i="12" a="1"/>
  <c r="E3633" i="12" s="1"/>
  <c r="L3704" i="12"/>
  <c r="L3700" i="12"/>
  <c r="E3819" i="12" a="1"/>
  <c r="E3819" i="12" s="1"/>
  <c r="H3820" i="12"/>
  <c r="H3826" i="12"/>
  <c r="H3843" i="12" s="1"/>
  <c r="E3818" i="12" a="1"/>
  <c r="E3818" i="12" s="1"/>
  <c r="L3469" i="12"/>
  <c r="L3646" i="12"/>
  <c r="L3661" i="12" s="1"/>
  <c r="I4260" i="12"/>
  <c r="I4277" i="12" s="1"/>
  <c r="I4254" i="12"/>
  <c r="I4258" i="12" s="1"/>
  <c r="L3336" i="12"/>
  <c r="L3351" i="12" s="1"/>
  <c r="K3394" i="12"/>
  <c r="J3828" i="12"/>
  <c r="J3824" i="12"/>
  <c r="L4384" i="12"/>
  <c r="L4401" i="12" s="1"/>
  <c r="L3828" i="12"/>
  <c r="H3330" i="12"/>
  <c r="H3347" i="12" s="1"/>
  <c r="K3398" i="12"/>
  <c r="K3413" i="12" s="1"/>
  <c r="I3460" i="12"/>
  <c r="I3475" i="12" s="1"/>
  <c r="J4130" i="12"/>
  <c r="J4136" i="12"/>
  <c r="J4153" i="12" s="1"/>
  <c r="L4285" i="12"/>
  <c r="I4339" i="12"/>
  <c r="E3261" i="12" a="1"/>
  <c r="E3261" i="12" s="1"/>
  <c r="I3324" i="12"/>
  <c r="I3328" i="12" s="1"/>
  <c r="E3571" i="12" a="1"/>
  <c r="E3571" i="12" s="1"/>
  <c r="H3580" i="12"/>
  <c r="H3584" i="12"/>
  <c r="H3599" i="12" s="1"/>
  <c r="J3572" i="12"/>
  <c r="J3967" i="12"/>
  <c r="J3956" i="12"/>
  <c r="J3971" i="12" s="1"/>
  <c r="K4215" i="12"/>
  <c r="K4204" i="12"/>
  <c r="K4219" i="12" s="1"/>
  <c r="I3386" i="12"/>
  <c r="I3390" i="12" s="1"/>
  <c r="I3392" i="12"/>
  <c r="I3409" i="12" s="1"/>
  <c r="J3448" i="12"/>
  <c r="J3452" i="12" s="1"/>
  <c r="H3522" i="12"/>
  <c r="H3537" i="12" s="1"/>
  <c r="E3508" i="12" a="1"/>
  <c r="E3508" i="12" s="1"/>
  <c r="K3826" i="12"/>
  <c r="K3843" i="12" s="1"/>
  <c r="K3832" i="12"/>
  <c r="K3847" i="12" s="1"/>
  <c r="E3880" i="12" a="1"/>
  <c r="E3880" i="12" s="1"/>
  <c r="J3888" i="12"/>
  <c r="J3905" i="12" s="1"/>
  <c r="J3882" i="12"/>
  <c r="J3886" i="12" s="1"/>
  <c r="L2836" i="12"/>
  <c r="J3088" i="12"/>
  <c r="J3103" i="12" s="1"/>
  <c r="H3212" i="12"/>
  <c r="H3227" i="12" s="1"/>
  <c r="E3198" i="12" a="1"/>
  <c r="E3198" i="12" s="1"/>
  <c r="H3268" i="12"/>
  <c r="L3324" i="12"/>
  <c r="L3328" i="12" s="1"/>
  <c r="L3392" i="12"/>
  <c r="L3409" i="12" s="1"/>
  <c r="J3460" i="12"/>
  <c r="J3475" i="12" s="1"/>
  <c r="H3510" i="12"/>
  <c r="J3522" i="12"/>
  <c r="J3537" i="12" s="1"/>
  <c r="H4446" i="12"/>
  <c r="H4463" i="12" s="1"/>
  <c r="E4439" i="12" a="1"/>
  <c r="E4439" i="12" s="1"/>
  <c r="H4409" i="12" s="1"/>
  <c r="H4440" i="12"/>
  <c r="H4444" i="12" s="1"/>
  <c r="I3208" i="12"/>
  <c r="L3262" i="12"/>
  <c r="L3268" i="12"/>
  <c r="L3285" i="12" s="1"/>
  <c r="K3330" i="12"/>
  <c r="K3347" i="12" s="1"/>
  <c r="K3522" i="12"/>
  <c r="K3537" i="12" s="1"/>
  <c r="K3702" i="12"/>
  <c r="K3719" i="12" s="1"/>
  <c r="K3696" i="12"/>
  <c r="K3700" i="12" s="1"/>
  <c r="L4192" i="12"/>
  <c r="L4196" i="12" s="1"/>
  <c r="E4190" i="12" a="1"/>
  <c r="E4190" i="12" s="1"/>
  <c r="I4136" i="12"/>
  <c r="I4153" i="12" s="1"/>
  <c r="I4130" i="12"/>
  <c r="I4134" i="12" s="1"/>
  <c r="H4215" i="12"/>
  <c r="H4204" i="12"/>
  <c r="H4219" i="12" s="1"/>
  <c r="I4343" i="12"/>
  <c r="K4378" i="12"/>
  <c r="K4382" i="12" s="1"/>
  <c r="I3448" i="12"/>
  <c r="L3580" i="12"/>
  <c r="E3694" i="12" a="1"/>
  <c r="E3694" i="12" s="1"/>
  <c r="I3766" i="12"/>
  <c r="K4068" i="12"/>
  <c r="E4128" i="12" a="1"/>
  <c r="E4128" i="12" s="1"/>
  <c r="L4564" i="12"/>
  <c r="L4568" i="12" s="1"/>
  <c r="L4570" i="12"/>
  <c r="L4587" i="12" s="1"/>
  <c r="J4709" i="12"/>
  <c r="J4698" i="12"/>
  <c r="K3634" i="12"/>
  <c r="K3638" i="12" s="1"/>
  <c r="J3764" i="12"/>
  <c r="J3781" i="12" s="1"/>
  <c r="I3907" i="12"/>
  <c r="I3896" i="12"/>
  <c r="J3898" i="12" s="1"/>
  <c r="E4005" i="12" a="1"/>
  <c r="E4005" i="12" s="1"/>
  <c r="H4012" i="12"/>
  <c r="H4029" i="12" s="1"/>
  <c r="H4006" i="12"/>
  <c r="H4010" i="12" s="1"/>
  <c r="E4004" i="12" a="1"/>
  <c r="E4004" i="12" s="1"/>
  <c r="H4018" i="12"/>
  <c r="H4033" i="12" s="1"/>
  <c r="H4136" i="12"/>
  <c r="H4153" i="12" s="1"/>
  <c r="H4130" i="12"/>
  <c r="H4134" i="12" s="1"/>
  <c r="E4129" i="12" a="1"/>
  <c r="E4129" i="12" s="1"/>
  <c r="H4316" i="12"/>
  <c r="H4320" i="12" s="1"/>
  <c r="J4700" i="12"/>
  <c r="J4715" i="12" s="1"/>
  <c r="K3965" i="12"/>
  <c r="K4440" i="12"/>
  <c r="K4444" i="12" s="1"/>
  <c r="K4446" i="12"/>
  <c r="K4463" i="12" s="1"/>
  <c r="J4012" i="12"/>
  <c r="J4029" i="12" s="1"/>
  <c r="J4006" i="12"/>
  <c r="E4563" i="12" a="1"/>
  <c r="E4563" i="12" s="1"/>
  <c r="H4570" i="12"/>
  <c r="H4587" i="12" s="1"/>
  <c r="H4576" i="12"/>
  <c r="H4591" i="12" s="1"/>
  <c r="H4564" i="12"/>
  <c r="I3593" i="12"/>
  <c r="I3578" i="12"/>
  <c r="I3595" i="12" s="1"/>
  <c r="H3640" i="12"/>
  <c r="H3657" i="12" s="1"/>
  <c r="E3632" i="12" a="1"/>
  <c r="E3632" i="12" s="1"/>
  <c r="K3640" i="12"/>
  <c r="K3657" i="12" s="1"/>
  <c r="I3843" i="12"/>
  <c r="I3886" i="12"/>
  <c r="K4012" i="12"/>
  <c r="K4029" i="12" s="1"/>
  <c r="K4006" i="12"/>
  <c r="K4010" i="12" s="1"/>
  <c r="L4037" i="12"/>
  <c r="H4091" i="12"/>
  <c r="I4564" i="12"/>
  <c r="I4570" i="12"/>
  <c r="I4587" i="12" s="1"/>
  <c r="E3942" i="12" a="1"/>
  <c r="E3942" i="12" s="1"/>
  <c r="L4339" i="12"/>
  <c r="L4595" i="12"/>
  <c r="H3144" i="12"/>
  <c r="E3136" i="12" a="1"/>
  <c r="E3136" i="12" s="1"/>
  <c r="J3518" i="12"/>
  <c r="J3640" i="12"/>
  <c r="J3657" i="12" s="1"/>
  <c r="L3882" i="12"/>
  <c r="L3888" i="12"/>
  <c r="L3905" i="12" s="1"/>
  <c r="H3944" i="12"/>
  <c r="H3948" i="12" s="1"/>
  <c r="H3950" i="12"/>
  <c r="H3967" i="12" s="1"/>
  <c r="H3956" i="12"/>
  <c r="H3971" i="12" s="1"/>
  <c r="E3943" i="12" a="1"/>
  <c r="E3943" i="12" s="1"/>
  <c r="I4091" i="12"/>
  <c r="L4223" i="12"/>
  <c r="H3702" i="12"/>
  <c r="H3696" i="12"/>
  <c r="E3695" i="12" a="1"/>
  <c r="E3695" i="12" s="1"/>
  <c r="I3764" i="12"/>
  <c r="I3781" i="12" s="1"/>
  <c r="K4074" i="12"/>
  <c r="K4091" i="12" s="1"/>
  <c r="J4275" i="12"/>
  <c r="H4750" i="12"/>
  <c r="E4749" i="12" a="1"/>
  <c r="E4749" i="12" s="1"/>
  <c r="H4756" i="12"/>
  <c r="H4773" i="12" s="1"/>
  <c r="E4748" i="12" a="1"/>
  <c r="E4748" i="12" s="1"/>
  <c r="I3820" i="12"/>
  <c r="I3824" i="12" s="1"/>
  <c r="L4091" i="12"/>
  <c r="I4142" i="12"/>
  <c r="I4157" i="12" s="1"/>
  <c r="J4390" i="12"/>
  <c r="J4405" i="12" s="1"/>
  <c r="E4377" i="12" a="1"/>
  <c r="E4377" i="12" s="1"/>
  <c r="I4382" i="12"/>
  <c r="I4386" i="12"/>
  <c r="L4347" i="12"/>
  <c r="I4401" i="12"/>
  <c r="J4446" i="12"/>
  <c r="J4463" i="12" s="1"/>
  <c r="I4448" i="12"/>
  <c r="I4444" i="12"/>
  <c r="J4570" i="12"/>
  <c r="J4587" i="12" s="1"/>
  <c r="J4564" i="12"/>
  <c r="I4760" i="12"/>
  <c r="I4771" i="12"/>
  <c r="I3956" i="12"/>
  <c r="I3971" i="12" s="1"/>
  <c r="E4501" i="12" a="1"/>
  <c r="E4501" i="12" s="1"/>
  <c r="L3518" i="12"/>
  <c r="I3634" i="12"/>
  <c r="I3638" i="12" s="1"/>
  <c r="K3758" i="12"/>
  <c r="K3762" i="12" s="1"/>
  <c r="K3764" i="12"/>
  <c r="K3781" i="12" s="1"/>
  <c r="L3843" i="12"/>
  <c r="L3832" i="12"/>
  <c r="L3847" i="12" s="1"/>
  <c r="H4266" i="12"/>
  <c r="H4281" i="12" s="1"/>
  <c r="I3944" i="12"/>
  <c r="I3948" i="12" s="1"/>
  <c r="I4080" i="12"/>
  <c r="I4095" i="12" s="1"/>
  <c r="I4068" i="12"/>
  <c r="I4072" i="12" s="1"/>
  <c r="E4067" i="12" a="1"/>
  <c r="E4067" i="12" s="1"/>
  <c r="J4198" i="12"/>
  <c r="J4192" i="12"/>
  <c r="J4508" i="12"/>
  <c r="J4525" i="12" s="1"/>
  <c r="J4502" i="12"/>
  <c r="K4572" i="12"/>
  <c r="K4694" i="12"/>
  <c r="K4711" i="12" s="1"/>
  <c r="K4688" i="12"/>
  <c r="K4692" i="12" s="1"/>
  <c r="I4018" i="12"/>
  <c r="I4033" i="12" s="1"/>
  <c r="J4322" i="12"/>
  <c r="J4339" i="12" s="1"/>
  <c r="J4316" i="12"/>
  <c r="J4880" i="12"/>
  <c r="J4897" i="12" s="1"/>
  <c r="J4874" i="12"/>
  <c r="J4886" i="12"/>
  <c r="J4901" i="12" s="1"/>
  <c r="H3454" i="12"/>
  <c r="E3446" i="12" a="1"/>
  <c r="E3446" i="12" s="1"/>
  <c r="L3634" i="12"/>
  <c r="I3640" i="12"/>
  <c r="I3657" i="12" s="1"/>
  <c r="E3881" i="12" a="1"/>
  <c r="E3881" i="12" s="1"/>
  <c r="J4068" i="12"/>
  <c r="J4072" i="12" s="1"/>
  <c r="L4198" i="12"/>
  <c r="L4215" i="12" s="1"/>
  <c r="L4508" i="12"/>
  <c r="L4525" i="12" s="1"/>
  <c r="L4502" i="12"/>
  <c r="L4506" i="12" s="1"/>
  <c r="K4516" i="12"/>
  <c r="L4518" i="12" s="1"/>
  <c r="I4647" i="12"/>
  <c r="I4758" i="12"/>
  <c r="K4874" i="12"/>
  <c r="K4880" i="12"/>
  <c r="K4897" i="12" s="1"/>
  <c r="I3516" i="12"/>
  <c r="I3533" i="12" s="1"/>
  <c r="K3584" i="12"/>
  <c r="K3599" i="12" s="1"/>
  <c r="I3832" i="12"/>
  <c r="I3847" i="12" s="1"/>
  <c r="L4068" i="12"/>
  <c r="L4080" i="12"/>
  <c r="L4095" i="12" s="1"/>
  <c r="L4136" i="12"/>
  <c r="L4153" i="12" s="1"/>
  <c r="L4254" i="12"/>
  <c r="L4258" i="12" s="1"/>
  <c r="H4835" i="12"/>
  <c r="L4874" i="12"/>
  <c r="L4880" i="12"/>
  <c r="L4897" i="12" s="1"/>
  <c r="E4191" i="12" a="1"/>
  <c r="E4191" i="12" s="1"/>
  <c r="L4452" i="12"/>
  <c r="L4467" i="12" s="1"/>
  <c r="L4448" i="12"/>
  <c r="K4649" i="12"/>
  <c r="K4835" i="12"/>
  <c r="H3779" i="12"/>
  <c r="E3756" i="12" a="1"/>
  <c r="E3756" i="12" s="1"/>
  <c r="E4066" i="12" a="1"/>
  <c r="E4066" i="12" s="1"/>
  <c r="I4200" i="12"/>
  <c r="H4192" i="12"/>
  <c r="K4322" i="12"/>
  <c r="K4339" i="12" s="1"/>
  <c r="K4384" i="12"/>
  <c r="K4401" i="12" s="1"/>
  <c r="K4523" i="12"/>
  <c r="K4512" i="12"/>
  <c r="L4824" i="12"/>
  <c r="L4839" i="12" s="1"/>
  <c r="H4014" i="12"/>
  <c r="L4328" i="12"/>
  <c r="L4343" i="12" s="1"/>
  <c r="L4694" i="12"/>
  <c r="L4711" i="12" s="1"/>
  <c r="L4936" i="12"/>
  <c r="L4940" i="12" s="1"/>
  <c r="E4252" i="12" a="1"/>
  <c r="E4252" i="12" s="1"/>
  <c r="H4386" i="12"/>
  <c r="I4508" i="12"/>
  <c r="I4525" i="12" s="1"/>
  <c r="I4502" i="12"/>
  <c r="E4686" i="12" a="1"/>
  <c r="E4686" i="12" s="1"/>
  <c r="J4833" i="12"/>
  <c r="J4822" i="12"/>
  <c r="E4873" i="12" a="1"/>
  <c r="E4873" i="12" s="1"/>
  <c r="E4315" i="12" a="1"/>
  <c r="E4315" i="12" s="1"/>
  <c r="H4285" i="12" s="1"/>
  <c r="E4500" i="12" a="1"/>
  <c r="E4500" i="12" s="1"/>
  <c r="I4634" i="12"/>
  <c r="E4625" i="12" a="1"/>
  <c r="E4625" i="12" s="1"/>
  <c r="H4812" i="12"/>
  <c r="H4816" i="12" s="1"/>
  <c r="I4940" i="12"/>
  <c r="I4944" i="12"/>
  <c r="I4316" i="12"/>
  <c r="I4320" i="12" s="1"/>
  <c r="H4384" i="12"/>
  <c r="H4401" i="12" s="1"/>
  <c r="E4376" i="12" a="1"/>
  <c r="E4376" i="12" s="1"/>
  <c r="J4626" i="12"/>
  <c r="J4630" i="12" s="1"/>
  <c r="E4687" i="12" a="1"/>
  <c r="E4687" i="12" s="1"/>
  <c r="I4762" i="12"/>
  <c r="I4777" i="12" s="1"/>
  <c r="I4812" i="12"/>
  <c r="I4816" i="12" s="1"/>
  <c r="E4811" i="12" a="1"/>
  <c r="E4811" i="12" s="1"/>
  <c r="H4809" i="12" s="1" a="1"/>
  <c r="H4809" i="12" s="1"/>
  <c r="H4899" i="12"/>
  <c r="H4888" i="12"/>
  <c r="I4890" i="12" s="1"/>
  <c r="I4390" i="12"/>
  <c r="I4405" i="12" s="1"/>
  <c r="J4440" i="12"/>
  <c r="E4562" i="12" a="1"/>
  <c r="E4562" i="12" s="1"/>
  <c r="K4638" i="12"/>
  <c r="K4653" i="12" s="1"/>
  <c r="H4634" i="12"/>
  <c r="H4630" i="12"/>
  <c r="I4694" i="12"/>
  <c r="I4711" i="12" s="1"/>
  <c r="I4688" i="12"/>
  <c r="L4758" i="12"/>
  <c r="L4754" i="12"/>
  <c r="J4820" i="12"/>
  <c r="K4136" i="12"/>
  <c r="K4153" i="12" s="1"/>
  <c r="K4130" i="12"/>
  <c r="J4277" i="12"/>
  <c r="H4322" i="12"/>
  <c r="H4339" i="12" s="1"/>
  <c r="J4378" i="12"/>
  <c r="J4382" i="12" s="1"/>
  <c r="L4626" i="12"/>
  <c r="L4630" i="12" s="1"/>
  <c r="K4758" i="12"/>
  <c r="K4756" i="12"/>
  <c r="K4771" i="12"/>
  <c r="K4824" i="12"/>
  <c r="K4839" i="12" s="1"/>
  <c r="J4944" i="12"/>
  <c r="L4942" i="12"/>
  <c r="L4959" i="12" s="1"/>
  <c r="H4688" i="12"/>
  <c r="L4812" i="12"/>
  <c r="K4940" i="12"/>
  <c r="E4934" i="12" a="1"/>
  <c r="E4934" i="12" s="1"/>
  <c r="H4942" i="12"/>
  <c r="H4959" i="12" s="1"/>
  <c r="I4882" i="12"/>
  <c r="E4624" i="12" a="1"/>
  <c r="E4624" i="12" s="1"/>
  <c r="H4694" i="12"/>
  <c r="E4872" i="12" a="1"/>
  <c r="E4872" i="12" s="1"/>
  <c r="L2156" i="12"/>
  <c r="L2167" i="12"/>
  <c r="I1474" i="12"/>
  <c r="L1361" i="12"/>
  <c r="L1722" i="12"/>
  <c r="H1299" i="12"/>
  <c r="H1288" i="12"/>
  <c r="J1472" i="12"/>
  <c r="I1286" i="12"/>
  <c r="J1350" i="12"/>
  <c r="H2053" i="12"/>
  <c r="I1722" i="12"/>
  <c r="I1733" i="12"/>
  <c r="J2028" i="12"/>
  <c r="J2045" i="12" s="1"/>
  <c r="K1774" i="12"/>
  <c r="K1780" i="12"/>
  <c r="K1797" i="12" s="1"/>
  <c r="K1284" i="12"/>
  <c r="K1301" i="12" s="1"/>
  <c r="J1594" i="12"/>
  <c r="J1611" i="12" s="1"/>
  <c r="L1848" i="12"/>
  <c r="L1863" i="12" s="1"/>
  <c r="L2028" i="12"/>
  <c r="L2045" i="12" s="1"/>
  <c r="L2022" i="12"/>
  <c r="L2026" i="12" s="1"/>
  <c r="K2208" i="12"/>
  <c r="K2212" i="12" s="1"/>
  <c r="H1346" i="12"/>
  <c r="E1338" i="12" a="1"/>
  <c r="E1338" i="12" s="1"/>
  <c r="H1898" i="12"/>
  <c r="H1902" i="12" s="1"/>
  <c r="E1896" i="12" a="1"/>
  <c r="E1896" i="12" s="1"/>
  <c r="J1960" i="12"/>
  <c r="J1964" i="12" s="1"/>
  <c r="J1966" i="12"/>
  <c r="J1983" i="12" s="1"/>
  <c r="L1299" i="12"/>
  <c r="K1346" i="12"/>
  <c r="K1363" i="12" s="1"/>
  <c r="K1588" i="12"/>
  <c r="K1592" i="12" s="1"/>
  <c r="K1594" i="12"/>
  <c r="K1611" i="12" s="1"/>
  <c r="J1718" i="12"/>
  <c r="J1735" i="12" s="1"/>
  <c r="J1712" i="12"/>
  <c r="J1799" i="12"/>
  <c r="E2020" i="12" a="1"/>
  <c r="E2020" i="12" s="1"/>
  <c r="L2212" i="12"/>
  <c r="L2216" i="12"/>
  <c r="I1904" i="12"/>
  <c r="I1921" i="12" s="1"/>
  <c r="I1898" i="12"/>
  <c r="K1464" i="12"/>
  <c r="E1773" i="12" a="1"/>
  <c r="E1773" i="12" s="1"/>
  <c r="H1780" i="12"/>
  <c r="H1797" i="12" s="1"/>
  <c r="H1774" i="12"/>
  <c r="H1778" i="12" s="1"/>
  <c r="E1277" i="12" a="1"/>
  <c r="E1277" i="12" s="1"/>
  <c r="L1346" i="12"/>
  <c r="E1401" i="12" a="1"/>
  <c r="E1401" i="12" s="1"/>
  <c r="J1476" i="12"/>
  <c r="J1491" i="12" s="1"/>
  <c r="I1662" i="12"/>
  <c r="I1677" i="12" s="1"/>
  <c r="K1712" i="12"/>
  <c r="K1718" i="12"/>
  <c r="I1782" i="12"/>
  <c r="K1842" i="12"/>
  <c r="K1859" i="12" s="1"/>
  <c r="J2022" i="12"/>
  <c r="L2090" i="12"/>
  <c r="E1276" i="12" a="1"/>
  <c r="E1276" i="12" s="1"/>
  <c r="L1290" i="12"/>
  <c r="L1305" i="12" s="1"/>
  <c r="L1656" i="12"/>
  <c r="L1673" i="12" s="1"/>
  <c r="E1897" i="12" a="1"/>
  <c r="E1897" i="12" s="1"/>
  <c r="K1974" i="12"/>
  <c r="L1976" i="12" s="1"/>
  <c r="L2462" i="12"/>
  <c r="L2479" i="12" s="1"/>
  <c r="E2454" i="12" a="1"/>
  <c r="E2454" i="12" s="1"/>
  <c r="E1339" i="12" a="1"/>
  <c r="E1339" i="12" s="1"/>
  <c r="H1402" i="12"/>
  <c r="H1406" i="12" s="1"/>
  <c r="K1656" i="12"/>
  <c r="K1650" i="12"/>
  <c r="K1290" i="12"/>
  <c r="K1305" i="12" s="1"/>
  <c r="K1538" i="12"/>
  <c r="K1553" i="12" s="1"/>
  <c r="L1526" i="12"/>
  <c r="E1586" i="12" a="1"/>
  <c r="E1586" i="12" s="1"/>
  <c r="L1786" i="12"/>
  <c r="L1801" i="12" s="1"/>
  <c r="L1774" i="12"/>
  <c r="L1778" i="12" s="1"/>
  <c r="I1859" i="12"/>
  <c r="L1912" i="12"/>
  <c r="L1923" i="12"/>
  <c r="I1290" i="12"/>
  <c r="I1305" i="12" s="1"/>
  <c r="J2402" i="12"/>
  <c r="J2398" i="12"/>
  <c r="J1346" i="12"/>
  <c r="L1284" i="12"/>
  <c r="L1301" i="12" s="1"/>
  <c r="H1286" i="12"/>
  <c r="H2034" i="12"/>
  <c r="H2049" i="12" s="1"/>
  <c r="I2090" i="12"/>
  <c r="K2220" i="12"/>
  <c r="K2235" i="12" s="1"/>
  <c r="I1470" i="12"/>
  <c r="I1487" i="12" s="1"/>
  <c r="K1526" i="12"/>
  <c r="E1710" i="12" a="1"/>
  <c r="E1710" i="12" s="1"/>
  <c r="J1278" i="12"/>
  <c r="J1282" i="12" s="1"/>
  <c r="L1414" i="12"/>
  <c r="L1429" i="12" s="1"/>
  <c r="J1402" i="12"/>
  <c r="J1406" i="12" s="1"/>
  <c r="H1340" i="12"/>
  <c r="K1402" i="12"/>
  <c r="K1406" i="12" s="1"/>
  <c r="K1470" i="12"/>
  <c r="K1487" i="12" s="1"/>
  <c r="H1611" i="12"/>
  <c r="E1711" i="12" a="1"/>
  <c r="E1711" i="12" s="1"/>
  <c r="H1712" i="12"/>
  <c r="H1724" i="12"/>
  <c r="H1739" i="12" s="1"/>
  <c r="K1836" i="12"/>
  <c r="K1840" i="12" s="1"/>
  <c r="L1902" i="12"/>
  <c r="H2355" i="12"/>
  <c r="J1526" i="12"/>
  <c r="L1720" i="12"/>
  <c r="J1464" i="12"/>
  <c r="J1468" i="12" s="1"/>
  <c r="I1340" i="12"/>
  <c r="I1344" i="12" s="1"/>
  <c r="L1348" i="12"/>
  <c r="L1402" i="12"/>
  <c r="H1414" i="12"/>
  <c r="H1429" i="12" s="1"/>
  <c r="J1596" i="12"/>
  <c r="J1600" i="12"/>
  <c r="J1615" i="12" s="1"/>
  <c r="I1720" i="12"/>
  <c r="I1780" i="12"/>
  <c r="I1797" i="12" s="1"/>
  <c r="H1904" i="12"/>
  <c r="H1921" i="12" s="1"/>
  <c r="K1964" i="12"/>
  <c r="H1983" i="12"/>
  <c r="E2207" i="12" a="1"/>
  <c r="E2207" i="12" s="1"/>
  <c r="H2214" i="12"/>
  <c r="H2231" i="12" s="1"/>
  <c r="E2206" i="12" a="1"/>
  <c r="E2206" i="12" s="1"/>
  <c r="H2208" i="12"/>
  <c r="J2353" i="12"/>
  <c r="J2342" i="12"/>
  <c r="E1648" i="12" a="1"/>
  <c r="E1648" i="12" s="1"/>
  <c r="K1904" i="12"/>
  <c r="K1921" i="12" s="1"/>
  <c r="L1981" i="12"/>
  <c r="I2280" i="12"/>
  <c r="I2291" i="12"/>
  <c r="E1835" i="12" a="1"/>
  <c r="E1835" i="12" s="1"/>
  <c r="E1834" i="12" a="1"/>
  <c r="E1834" i="12" s="1"/>
  <c r="H1842" i="12"/>
  <c r="H1859" i="12" s="1"/>
  <c r="H1284" i="12"/>
  <c r="I1278" i="12"/>
  <c r="I1282" i="12" s="1"/>
  <c r="I1402" i="12"/>
  <c r="H1526" i="12"/>
  <c r="E1525" i="12" a="1"/>
  <c r="E1525" i="12" s="1"/>
  <c r="E1524" i="12" a="1"/>
  <c r="E1524" i="12" s="1"/>
  <c r="H1532" i="12"/>
  <c r="H1549" i="12" s="1"/>
  <c r="I1650" i="12"/>
  <c r="I1654" i="12" s="1"/>
  <c r="H1987" i="12"/>
  <c r="I2276" i="12"/>
  <c r="I2293" i="12" s="1"/>
  <c r="I2278" i="12"/>
  <c r="E2268" i="12" a="1"/>
  <c r="E2268" i="12" s="1"/>
  <c r="L2338" i="12"/>
  <c r="L2355" i="12" s="1"/>
  <c r="L2332" i="12"/>
  <c r="I1476" i="12"/>
  <c r="I1491" i="12" s="1"/>
  <c r="I1472" i="12"/>
  <c r="E1463" i="12" a="1"/>
  <c r="E1463" i="12" s="1"/>
  <c r="I1600" i="12"/>
  <c r="I1615" i="12" s="1"/>
  <c r="L1650" i="12"/>
  <c r="L1654" i="12" s="1"/>
  <c r="H1782" i="12"/>
  <c r="H1836" i="12"/>
  <c r="H1840" i="12" s="1"/>
  <c r="E2021" i="12" a="1"/>
  <c r="E2021" i="12" s="1"/>
  <c r="H2022" i="12"/>
  <c r="H2026" i="12" s="1"/>
  <c r="I2146" i="12"/>
  <c r="I2150" i="12" s="1"/>
  <c r="I2152" i="12"/>
  <c r="I2169" i="12" s="1"/>
  <c r="E2145" i="12" a="1"/>
  <c r="E2145" i="12" s="1"/>
  <c r="L2394" i="12"/>
  <c r="L2398" i="12" s="1"/>
  <c r="L2400" i="12"/>
  <c r="L2417" i="12" s="1"/>
  <c r="J1898" i="12"/>
  <c r="J1902" i="12" s="1"/>
  <c r="J1904" i="12"/>
  <c r="J1921" i="12" s="1"/>
  <c r="I2028" i="12"/>
  <c r="I2022" i="12"/>
  <c r="H2171" i="12"/>
  <c r="K2336" i="12"/>
  <c r="K2340" i="12"/>
  <c r="L2158" i="12"/>
  <c r="L2173" i="12" s="1"/>
  <c r="H2344" i="12"/>
  <c r="H2359" i="12" s="1"/>
  <c r="E2331" i="12" a="1"/>
  <c r="E2331" i="12" s="1"/>
  <c r="H2301" i="12" s="1"/>
  <c r="K2276" i="12"/>
  <c r="K2293" i="12" s="1"/>
  <c r="K2282" i="12"/>
  <c r="K2297" i="12" s="1"/>
  <c r="I2338" i="12"/>
  <c r="I2355" i="12" s="1"/>
  <c r="L2456" i="12"/>
  <c r="L2460" i="12" s="1"/>
  <c r="L2214" i="12"/>
  <c r="L2231" i="12" s="1"/>
  <c r="J2276" i="12"/>
  <c r="L2291" i="12"/>
  <c r="K2338" i="12"/>
  <c r="K2355" i="12" s="1"/>
  <c r="E2393" i="12" a="1"/>
  <c r="E2393" i="12" s="1"/>
  <c r="I1844" i="12"/>
  <c r="H2090" i="12"/>
  <c r="H2107" i="12" s="1"/>
  <c r="H2084" i="12"/>
  <c r="H2096" i="12"/>
  <c r="H2111" i="12" s="1"/>
  <c r="H2270" i="12"/>
  <c r="H2276" i="12"/>
  <c r="I2406" i="12"/>
  <c r="I2421" i="12" s="1"/>
  <c r="H2456" i="12"/>
  <c r="H1662" i="12"/>
  <c r="H1677" i="12" s="1"/>
  <c r="L1972" i="12"/>
  <c r="L1987" i="12" s="1"/>
  <c r="L1968" i="12"/>
  <c r="I2084" i="12"/>
  <c r="I2088" i="12" s="1"/>
  <c r="I2212" i="12"/>
  <c r="I2216" i="12"/>
  <c r="J2278" i="12"/>
  <c r="H1588" i="12"/>
  <c r="E1649" i="12" a="1"/>
  <c r="E1649" i="12" s="1"/>
  <c r="L1724" i="12"/>
  <c r="L1739" i="12" s="1"/>
  <c r="L2154" i="12"/>
  <c r="H2332" i="12"/>
  <c r="H2336" i="12" s="1"/>
  <c r="K2394" i="12"/>
  <c r="K2400" i="12"/>
  <c r="K2417" i="12" s="1"/>
  <c r="E2455" i="12" a="1"/>
  <c r="E2455" i="12" s="1"/>
  <c r="I2462" i="12"/>
  <c r="I2479" i="12" s="1"/>
  <c r="K1972" i="12"/>
  <c r="K1987" i="12" s="1"/>
  <c r="I2214" i="12"/>
  <c r="I2231" i="12" s="1"/>
  <c r="I2332" i="12"/>
  <c r="I2336" i="12" s="1"/>
  <c r="J2146" i="12"/>
  <c r="L2278" i="12"/>
  <c r="J2344" i="12"/>
  <c r="J2359" i="12" s="1"/>
  <c r="J2340" i="12"/>
  <c r="J2464" i="12"/>
  <c r="I2456" i="12"/>
  <c r="K2464" i="12"/>
  <c r="H1968" i="12"/>
  <c r="E1958" i="12" a="1"/>
  <c r="E1958" i="12" s="1"/>
  <c r="J2158" i="12"/>
  <c r="J2173" i="12" s="1"/>
  <c r="J1842" i="12"/>
  <c r="J1836" i="12"/>
  <c r="I1968" i="12"/>
  <c r="E1959" i="12" a="1"/>
  <c r="E1959" i="12" s="1"/>
  <c r="K2158" i="12"/>
  <c r="K2173" i="12" s="1"/>
  <c r="I2398" i="12"/>
  <c r="I2408" i="12"/>
  <c r="J2410" i="12" s="1"/>
  <c r="H2462" i="12"/>
  <c r="H2479" i="12" s="1"/>
  <c r="J2462" i="12"/>
  <c r="E2144" i="12" a="1"/>
  <c r="E2144" i="12" s="1"/>
  <c r="H2152" i="12"/>
  <c r="L2276" i="12"/>
  <c r="K2462" i="12"/>
  <c r="E2392" i="12" a="1"/>
  <c r="E2392" i="12" s="1"/>
  <c r="H2400" i="12"/>
  <c r="K865" i="12"/>
  <c r="K854" i="12"/>
  <c r="L730" i="12"/>
  <c r="L741" i="12"/>
  <c r="J803" i="12"/>
  <c r="J792" i="12"/>
  <c r="L854" i="12"/>
  <c r="L978" i="12"/>
  <c r="L989" i="12"/>
  <c r="I741" i="12"/>
  <c r="I730" i="12"/>
  <c r="K803" i="12"/>
  <c r="K792" i="12"/>
  <c r="H916" i="12"/>
  <c r="H927" i="12"/>
  <c r="K914" i="12"/>
  <c r="L1040" i="12"/>
  <c r="K1162" i="12"/>
  <c r="H668" i="12"/>
  <c r="H679" i="12"/>
  <c r="K1177" i="12"/>
  <c r="K1166" i="12"/>
  <c r="K1181" i="12" s="1"/>
  <c r="E657" i="12" a="1"/>
  <c r="E657" i="12" s="1"/>
  <c r="L664" i="12"/>
  <c r="L681" i="12" s="1"/>
  <c r="K726" i="12"/>
  <c r="K743" i="12" s="1"/>
  <c r="K788" i="12"/>
  <c r="K805" i="12" s="1"/>
  <c r="K794" i="12"/>
  <c r="K809" i="12" s="1"/>
  <c r="H914" i="12"/>
  <c r="K968" i="12"/>
  <c r="K972" i="12" s="1"/>
  <c r="J1038" i="12"/>
  <c r="K980" i="12"/>
  <c r="K995" i="12" s="1"/>
  <c r="J1158" i="12"/>
  <c r="J1162" i="12"/>
  <c r="E967" i="12" a="1"/>
  <c r="E967" i="12" s="1"/>
  <c r="H974" i="12"/>
  <c r="E966" i="12" a="1"/>
  <c r="E966" i="12" s="1"/>
  <c r="K658" i="12"/>
  <c r="K662" i="12" s="1"/>
  <c r="I728" i="12"/>
  <c r="I790" i="12"/>
  <c r="L918" i="12"/>
  <c r="L933" i="12" s="1"/>
  <c r="L916" i="12"/>
  <c r="L658" i="12"/>
  <c r="L662" i="12" s="1"/>
  <c r="J790" i="12"/>
  <c r="L852" i="12"/>
  <c r="J844" i="12"/>
  <c r="J848" i="12" s="1"/>
  <c r="K852" i="12"/>
  <c r="I1030" i="12"/>
  <c r="I1034" i="12" s="1"/>
  <c r="L805" i="12"/>
  <c r="H1104" i="12"/>
  <c r="H1119" i="12" s="1"/>
  <c r="E1153" i="12" a="1"/>
  <c r="E1153" i="12" s="1"/>
  <c r="E843" i="12" a="1"/>
  <c r="E843" i="12" s="1"/>
  <c r="H813" i="12" s="1"/>
  <c r="J658" i="12"/>
  <c r="I792" i="12"/>
  <c r="I918" i="12"/>
  <c r="I933" i="12" s="1"/>
  <c r="H1175" i="12"/>
  <c r="K670" i="12"/>
  <c r="K685" i="12" s="1"/>
  <c r="H844" i="12"/>
  <c r="H848" i="12" s="1"/>
  <c r="I906" i="12"/>
  <c r="I910" i="12" s="1"/>
  <c r="I912" i="12"/>
  <c r="I929" i="12" s="1"/>
  <c r="H1092" i="12"/>
  <c r="H1096" i="12" s="1"/>
  <c r="K1098" i="12"/>
  <c r="K1115" i="12" s="1"/>
  <c r="J1177" i="12"/>
  <c r="H1179" i="12"/>
  <c r="H1168" i="12"/>
  <c r="I1170" i="12" s="1"/>
  <c r="K790" i="12"/>
  <c r="I844" i="12"/>
  <c r="I848" i="12" s="1"/>
  <c r="J906" i="12"/>
  <c r="J910" i="12" s="1"/>
  <c r="J912" i="12"/>
  <c r="J929" i="12" s="1"/>
  <c r="I982" i="12"/>
  <c r="J984" i="12" s="1"/>
  <c r="H1036" i="12"/>
  <c r="H1053" i="12" s="1"/>
  <c r="I1092" i="12"/>
  <c r="I1096" i="12" s="1"/>
  <c r="K1154" i="12"/>
  <c r="K1158" i="12" s="1"/>
  <c r="H1228" i="12"/>
  <c r="H1243" i="12" s="1"/>
  <c r="E1215" i="12" a="1"/>
  <c r="E1215" i="12" s="1"/>
  <c r="E1214" i="12" a="1"/>
  <c r="E1214" i="12" s="1"/>
  <c r="K1226" i="12"/>
  <c r="E781" i="12" a="1"/>
  <c r="E781" i="12" s="1"/>
  <c r="H1030" i="12"/>
  <c r="H1034" i="12" s="1"/>
  <c r="J1092" i="12"/>
  <c r="J1098" i="12"/>
  <c r="J1115" i="12" s="1"/>
  <c r="L1154" i="12"/>
  <c r="L1158" i="12" s="1"/>
  <c r="L1226" i="12"/>
  <c r="H850" i="12"/>
  <c r="H867" i="12" s="1"/>
  <c r="H968" i="12"/>
  <c r="K1092" i="12"/>
  <c r="K1096" i="12" s="1"/>
  <c r="J1241" i="12"/>
  <c r="H1216" i="12"/>
  <c r="H1220" i="12" s="1"/>
  <c r="E656" i="12" a="1"/>
  <c r="E656" i="12" s="1"/>
  <c r="L1098" i="12"/>
  <c r="L1115" i="12" s="1"/>
  <c r="L1100" i="12"/>
  <c r="I1216" i="12"/>
  <c r="I1220" i="12" s="1"/>
  <c r="I1228" i="12"/>
  <c r="I1243" i="12" s="1"/>
  <c r="E1091" i="12" a="1"/>
  <c r="E1091" i="12" s="1"/>
  <c r="K906" i="12"/>
  <c r="K910" i="12" s="1"/>
  <c r="K912" i="12"/>
  <c r="K929" i="12" s="1"/>
  <c r="I1036" i="12"/>
  <c r="I1053" i="12" s="1"/>
  <c r="H666" i="12"/>
  <c r="J664" i="12"/>
  <c r="J681" i="12" s="1"/>
  <c r="J720" i="12"/>
  <c r="I850" i="12"/>
  <c r="I867" i="12" s="1"/>
  <c r="K720" i="12"/>
  <c r="K724" i="12" s="1"/>
  <c r="J726" i="12"/>
  <c r="J743" i="12" s="1"/>
  <c r="H788" i="12"/>
  <c r="H805" i="12" s="1"/>
  <c r="J794" i="12"/>
  <c r="J809" i="12" s="1"/>
  <c r="E1090" i="12" a="1"/>
  <c r="E1090" i="12" s="1"/>
  <c r="L1224" i="12"/>
  <c r="J1222" i="12"/>
  <c r="E718" i="12" a="1"/>
  <c r="E718" i="12" s="1"/>
  <c r="H726" i="12"/>
  <c r="L850" i="12"/>
  <c r="K1036" i="12"/>
  <c r="E904" i="12" a="1"/>
  <c r="E904" i="12" s="1"/>
  <c r="H912" i="12"/>
  <c r="L1036" i="12"/>
  <c r="K1222" i="12"/>
  <c r="K1030" i="12"/>
  <c r="K1034" i="12" s="1"/>
  <c r="E1152" i="12" a="1"/>
  <c r="E1152" i="12" s="1"/>
  <c r="H1160" i="12"/>
  <c r="L371" i="12"/>
  <c r="L360" i="12"/>
  <c r="L375" i="12" s="1"/>
  <c r="L606" i="12"/>
  <c r="L478" i="12"/>
  <c r="L495" i="12" s="1"/>
  <c r="I538" i="12"/>
  <c r="H410" i="12"/>
  <c r="H414" i="12" s="1"/>
  <c r="I410" i="12"/>
  <c r="I414" i="12" s="1"/>
  <c r="J410" i="12"/>
  <c r="J414" i="12" s="1"/>
  <c r="I416" i="12"/>
  <c r="I433" i="12" s="1"/>
  <c r="J352" i="12"/>
  <c r="J356" i="12"/>
  <c r="J416" i="12"/>
  <c r="J433" i="12" s="1"/>
  <c r="H482" i="12"/>
  <c r="I557" i="12"/>
  <c r="I546" i="12"/>
  <c r="I561" i="12" s="1"/>
  <c r="K356" i="12"/>
  <c r="K352" i="12"/>
  <c r="L534" i="12"/>
  <c r="L538" i="12" s="1"/>
  <c r="L546" i="12"/>
  <c r="L561" i="12" s="1"/>
  <c r="H416" i="12"/>
  <c r="H433" i="12" s="1"/>
  <c r="E533" i="12" a="1"/>
  <c r="E533" i="12" s="1"/>
  <c r="J557" i="12"/>
  <c r="J546" i="12"/>
  <c r="J561" i="12" s="1"/>
  <c r="E595" i="12" a="1"/>
  <c r="E595" i="12" s="1"/>
  <c r="H596" i="12"/>
  <c r="H600" i="12" s="1"/>
  <c r="E594" i="12" a="1"/>
  <c r="E594" i="12" s="1"/>
  <c r="I472" i="12"/>
  <c r="I476" i="12" s="1"/>
  <c r="E470" i="12" a="1"/>
  <c r="E470" i="12" s="1"/>
  <c r="I478" i="12"/>
  <c r="I495" i="12" s="1"/>
  <c r="I596" i="12"/>
  <c r="I600" i="12" s="1"/>
  <c r="I608" i="12"/>
  <c r="I623" i="12" s="1"/>
  <c r="L472" i="12"/>
  <c r="E347" i="12" a="1"/>
  <c r="E347" i="12" s="1"/>
  <c r="H354" i="12"/>
  <c r="H371" i="12" s="1"/>
  <c r="E346" i="12" a="1"/>
  <c r="E346" i="12" s="1"/>
  <c r="E409" i="12" a="1"/>
  <c r="E409" i="12" s="1"/>
  <c r="J472" i="12"/>
  <c r="J478" i="12"/>
  <c r="J495" i="12" s="1"/>
  <c r="K534" i="12"/>
  <c r="K538" i="12" s="1"/>
  <c r="L348" i="12"/>
  <c r="L352" i="12" s="1"/>
  <c r="K472" i="12"/>
  <c r="K478" i="12"/>
  <c r="K495" i="12" s="1"/>
  <c r="H602" i="12"/>
  <c r="H619" i="12" s="1"/>
  <c r="H478" i="12"/>
  <c r="H495" i="12" s="1"/>
  <c r="L602" i="12"/>
  <c r="L619" i="12" s="1"/>
  <c r="K410" i="12"/>
  <c r="K414" i="12" s="1"/>
  <c r="E471" i="12" a="1"/>
  <c r="E471" i="12" s="1"/>
  <c r="J596" i="12"/>
  <c r="J600" i="12" s="1"/>
  <c r="K608" i="12"/>
  <c r="K623" i="12" s="1"/>
  <c r="K596" i="12"/>
  <c r="K600" i="12" s="1"/>
  <c r="L608" i="12"/>
  <c r="L623" i="12" s="1"/>
  <c r="L410" i="12"/>
  <c r="L414" i="12" s="1"/>
  <c r="E532" i="12" a="1"/>
  <c r="E532" i="12" s="1"/>
  <c r="H540" i="12"/>
  <c r="I290" i="12"/>
  <c r="I294" i="12"/>
  <c r="K307" i="12"/>
  <c r="K296" i="12"/>
  <c r="L311" i="12"/>
  <c r="L300" i="12"/>
  <c r="L309" i="12"/>
  <c r="L298" i="12"/>
  <c r="L313" i="12" s="1"/>
  <c r="L290" i="12"/>
  <c r="E284" i="12" a="1"/>
  <c r="E284" i="12" s="1"/>
  <c r="H292" i="12"/>
  <c r="H309" i="12" s="1"/>
  <c r="I292" i="12"/>
  <c r="I309" i="12" s="1"/>
  <c r="J292" i="12"/>
  <c r="J309" i="12" s="1"/>
  <c r="H286" i="12"/>
  <c r="K292" i="12"/>
  <c r="H232" i="12"/>
  <c r="H234" i="12"/>
  <c r="H245" i="12"/>
  <c r="J183" i="12"/>
  <c r="J172" i="12"/>
  <c r="L245" i="12"/>
  <c r="L234" i="12"/>
  <c r="H174" i="12"/>
  <c r="H189" i="12" s="1"/>
  <c r="H185" i="12"/>
  <c r="J245" i="12"/>
  <c r="J234" i="12"/>
  <c r="J185" i="12"/>
  <c r="J174" i="12"/>
  <c r="J189" i="12" s="1"/>
  <c r="H187" i="12"/>
  <c r="H176" i="12"/>
  <c r="I178" i="12" s="1"/>
  <c r="K168" i="12"/>
  <c r="K185" i="12" s="1"/>
  <c r="H230" i="12"/>
  <c r="H247" i="12" s="1"/>
  <c r="I230" i="12"/>
  <c r="I247" i="12" s="1"/>
  <c r="E223" i="12" a="1"/>
  <c r="E223" i="12" s="1"/>
  <c r="J230" i="12"/>
  <c r="J247" i="12" s="1"/>
  <c r="J170" i="12"/>
  <c r="K230" i="12"/>
  <c r="H166" i="12"/>
  <c r="L230" i="12"/>
  <c r="K162" i="12"/>
  <c r="K166" i="12" s="1"/>
  <c r="I224" i="12"/>
  <c r="I228" i="12" s="1"/>
  <c r="K224" i="12"/>
  <c r="K228" i="12" s="1"/>
  <c r="E160" i="12" a="1"/>
  <c r="E160" i="12" s="1"/>
  <c r="K108" i="12"/>
  <c r="K104" i="12"/>
  <c r="H104" i="12"/>
  <c r="H108" i="12"/>
  <c r="E98" i="12" a="1"/>
  <c r="E98" i="12" s="1"/>
  <c r="I106" i="12"/>
  <c r="I123" i="12" s="1"/>
  <c r="H106" i="12"/>
  <c r="H123" i="12" s="1"/>
  <c r="E99" i="12" a="1"/>
  <c r="E99" i="12" s="1"/>
  <c r="K106" i="12"/>
  <c r="L106" i="12"/>
  <c r="L123" i="12" s="1"/>
  <c r="I100" i="12"/>
  <c r="I104" i="12" s="1"/>
  <c r="L100" i="12"/>
  <c r="L104" i="12" s="1"/>
  <c r="E56" i="12"/>
  <c r="L31" i="12"/>
  <c r="K31" i="12"/>
  <c r="J31" i="12"/>
  <c r="I31" i="12"/>
  <c r="H31" i="12"/>
  <c r="L5333" i="12" l="1"/>
  <c r="L5322" i="12"/>
  <c r="J4760" i="12"/>
  <c r="J4771" i="12"/>
  <c r="K2528" i="12"/>
  <c r="H1476" i="12"/>
  <c r="H1491" i="12" s="1"/>
  <c r="J1910" i="12"/>
  <c r="J1925" i="12" s="1"/>
  <c r="L1538" i="12"/>
  <c r="L1553" i="12" s="1"/>
  <c r="H1848" i="12"/>
  <c r="H1863" i="12" s="1"/>
  <c r="K1299" i="12"/>
  <c r="H4523" i="12"/>
  <c r="H3832" i="12"/>
  <c r="H3847" i="12" s="1"/>
  <c r="J3770" i="12"/>
  <c r="J3785" i="12" s="1"/>
  <c r="K3460" i="12"/>
  <c r="K3475" i="12" s="1"/>
  <c r="K2592" i="12"/>
  <c r="K2607" i="12" s="1"/>
  <c r="H5254" i="12"/>
  <c r="K5010" i="12"/>
  <c r="K5025" i="12" s="1"/>
  <c r="H5196" i="12"/>
  <c r="H5211" i="12" s="1"/>
  <c r="J5130" i="12"/>
  <c r="J5147" i="12" s="1"/>
  <c r="L2588" i="12"/>
  <c r="J5750" i="12"/>
  <c r="K4587" i="12"/>
  <c r="I3159" i="12"/>
  <c r="H5320" i="12"/>
  <c r="H5335" i="12" s="1"/>
  <c r="K6060" i="12"/>
  <c r="J4775" i="12"/>
  <c r="L1286" i="12"/>
  <c r="L1303" i="12" s="1"/>
  <c r="I670" i="12"/>
  <c r="I685" i="12" s="1"/>
  <c r="K4326" i="12"/>
  <c r="K4264" i="12"/>
  <c r="L2778" i="12"/>
  <c r="L2793" i="12" s="1"/>
  <c r="H5812" i="12"/>
  <c r="L1600" i="12"/>
  <c r="L1615" i="12" s="1"/>
  <c r="K2977" i="12"/>
  <c r="L2526" i="12"/>
  <c r="L2543" i="12" s="1"/>
  <c r="K5196" i="12"/>
  <c r="K5211" i="12" s="1"/>
  <c r="H2402" i="12"/>
  <c r="K4266" i="12"/>
  <c r="K4281" i="12" s="1"/>
  <c r="I1104" i="12"/>
  <c r="I1119" i="12" s="1"/>
  <c r="J1797" i="12"/>
  <c r="L1038" i="12"/>
  <c r="L1044" i="12" s="1"/>
  <c r="L2590" i="12"/>
  <c r="J2094" i="12"/>
  <c r="L4386" i="12"/>
  <c r="L2528" i="12"/>
  <c r="K3396" i="12"/>
  <c r="H5626" i="12"/>
  <c r="L5701" i="12"/>
  <c r="J5143" i="12"/>
  <c r="I5072" i="12"/>
  <c r="I5087" i="12" s="1"/>
  <c r="I5258" i="12"/>
  <c r="I5273" i="12" s="1"/>
  <c r="J5752" i="12"/>
  <c r="K3952" i="12"/>
  <c r="K2105" i="12"/>
  <c r="K1286" i="12"/>
  <c r="K1303" i="12" s="1"/>
  <c r="J298" i="12"/>
  <c r="J313" i="12" s="1"/>
  <c r="J1348" i="12"/>
  <c r="I298" i="12"/>
  <c r="I313" i="12" s="1"/>
  <c r="H5949" i="12"/>
  <c r="K1241" i="12"/>
  <c r="I2468" i="12"/>
  <c r="I2483" i="12" s="1"/>
  <c r="K2278" i="12"/>
  <c r="K2295" i="12" s="1"/>
  <c r="I1352" i="12"/>
  <c r="I1367" i="12" s="1"/>
  <c r="I1857" i="12"/>
  <c r="K2280" i="12"/>
  <c r="H4948" i="12"/>
  <c r="H4963" i="12" s="1"/>
  <c r="H4514" i="12"/>
  <c r="H4529" i="12" s="1"/>
  <c r="H4649" i="12"/>
  <c r="J3456" i="12"/>
  <c r="J3462" i="12" s="1"/>
  <c r="K3464" i="12" s="1"/>
  <c r="I3146" i="12"/>
  <c r="I3152" i="12" s="1"/>
  <c r="J3154" i="12" s="1"/>
  <c r="I2588" i="12"/>
  <c r="I6124" i="12"/>
  <c r="K5130" i="12"/>
  <c r="L5628" i="12"/>
  <c r="L3781" i="12"/>
  <c r="I1414" i="12"/>
  <c r="I1429" i="12" s="1"/>
  <c r="K1348" i="12"/>
  <c r="K1354" i="12" s="1"/>
  <c r="L1356" i="12" s="1"/>
  <c r="J6064" i="12"/>
  <c r="J6079" i="12" s="1"/>
  <c r="H3890" i="12"/>
  <c r="H3896" i="12" s="1"/>
  <c r="I3898" i="12" s="1"/>
  <c r="H2081" i="12" a="1"/>
  <c r="H2081" i="12" s="1"/>
  <c r="I4262" i="12"/>
  <c r="I4279" i="12" s="1"/>
  <c r="I1100" i="12"/>
  <c r="L2092" i="12"/>
  <c r="L2109" i="12" s="1"/>
  <c r="I668" i="12"/>
  <c r="L745" i="12"/>
  <c r="H298" i="12"/>
  <c r="H313" i="12" s="1"/>
  <c r="K2045" i="12"/>
  <c r="L3407" i="12"/>
  <c r="L5816" i="12"/>
  <c r="L5831" i="12" s="1"/>
  <c r="K6122" i="12"/>
  <c r="J6073" i="12"/>
  <c r="K1361" i="12"/>
  <c r="K3580" i="12"/>
  <c r="K3586" i="12" s="1"/>
  <c r="L3588" i="12" s="1"/>
  <c r="L5312" i="12"/>
  <c r="L5329" i="12" s="1"/>
  <c r="L5763" i="12"/>
  <c r="H3159" i="12"/>
  <c r="K1910" i="12"/>
  <c r="K1925" i="12" s="1"/>
  <c r="J856" i="12"/>
  <c r="J871" i="12" s="1"/>
  <c r="L422" i="12"/>
  <c r="L437" i="12" s="1"/>
  <c r="I732" i="12"/>
  <c r="I747" i="12" s="1"/>
  <c r="J112" i="12"/>
  <c r="J127" i="12" s="1"/>
  <c r="J249" i="12"/>
  <c r="J1598" i="12"/>
  <c r="H3903" i="12"/>
  <c r="H480" i="12"/>
  <c r="H497" i="12" s="1"/>
  <c r="L174" i="12"/>
  <c r="L189" i="12" s="1"/>
  <c r="K728" i="12"/>
  <c r="J2096" i="12"/>
  <c r="J2111" i="12" s="1"/>
  <c r="L2030" i="12"/>
  <c r="K2167" i="12"/>
  <c r="L2094" i="12"/>
  <c r="I1724" i="12"/>
  <c r="I1739" i="12" s="1"/>
  <c r="H1981" i="12"/>
  <c r="J4824" i="12"/>
  <c r="J4839" i="12" s="1"/>
  <c r="L4142" i="12"/>
  <c r="L4157" i="12" s="1"/>
  <c r="J4948" i="12"/>
  <c r="J4963" i="12" s="1"/>
  <c r="J4018" i="12"/>
  <c r="J4033" i="12" s="1"/>
  <c r="J3717" i="12"/>
  <c r="I3646" i="12"/>
  <c r="I3661" i="12" s="1"/>
  <c r="K3593" i="12"/>
  <c r="H3259" i="12" a="1"/>
  <c r="H3259" i="12" s="1"/>
  <c r="H5936" i="12"/>
  <c r="H5942" i="12" s="1"/>
  <c r="I5944" i="12" s="1"/>
  <c r="L6073" i="12"/>
  <c r="L5440" i="12"/>
  <c r="L4266" i="12"/>
  <c r="L4281" i="12" s="1"/>
  <c r="I3770" i="12"/>
  <c r="I3785" i="12" s="1"/>
  <c r="J5889" i="12"/>
  <c r="K2526" i="12"/>
  <c r="I666" i="12"/>
  <c r="L3394" i="12"/>
  <c r="H555" i="12"/>
  <c r="H4452" i="12"/>
  <c r="H4467" i="12" s="1"/>
  <c r="K3456" i="12"/>
  <c r="H3655" i="12"/>
  <c r="K5891" i="12"/>
  <c r="K6184" i="12"/>
  <c r="L2220" i="12"/>
  <c r="L2235" i="12" s="1"/>
  <c r="H3781" i="12"/>
  <c r="I4324" i="12"/>
  <c r="I4341" i="12" s="1"/>
  <c r="J3894" i="12"/>
  <c r="J3909" i="12" s="1"/>
  <c r="L6064" i="12"/>
  <c r="L6079" i="12" s="1"/>
  <c r="J5258" i="12"/>
  <c r="J5273" i="12" s="1"/>
  <c r="J360" i="12"/>
  <c r="J375" i="12" s="1"/>
  <c r="L4762" i="12"/>
  <c r="L4777" i="12" s="1"/>
  <c r="H3783" i="12"/>
  <c r="I5502" i="12"/>
  <c r="H2716" i="12"/>
  <c r="H2731" i="12" s="1"/>
  <c r="I3642" i="12"/>
  <c r="I3648" i="12" s="1"/>
  <c r="J3650" i="12" s="1"/>
  <c r="I980" i="12"/>
  <c r="I995" i="12" s="1"/>
  <c r="L3522" i="12"/>
  <c r="L3537" i="12" s="1"/>
  <c r="J5320" i="12"/>
  <c r="J5335" i="12" s="1"/>
  <c r="J3948" i="12"/>
  <c r="J3952" i="12"/>
  <c r="H4781" i="12"/>
  <c r="L976" i="12"/>
  <c r="L982" i="12" s="1"/>
  <c r="L3762" i="12"/>
  <c r="L3766" i="12"/>
  <c r="K4328" i="12"/>
  <c r="K4343" i="12" s="1"/>
  <c r="J1538" i="12"/>
  <c r="J1553" i="12" s="1"/>
  <c r="H792" i="12"/>
  <c r="K2109" i="12"/>
  <c r="H407" i="12" a="1"/>
  <c r="H407" i="12" s="1"/>
  <c r="H1038" i="12"/>
  <c r="K1100" i="12"/>
  <c r="K1106" i="12" s="1"/>
  <c r="L1108" i="12" s="1"/>
  <c r="H841" i="12" a="1"/>
  <c r="H841" i="12" s="1"/>
  <c r="I2344" i="12"/>
  <c r="I2359" i="12" s="1"/>
  <c r="H1538" i="12"/>
  <c r="H1553" i="12" s="1"/>
  <c r="L1857" i="12"/>
  <c r="I4820" i="12"/>
  <c r="I4837" i="12" s="1"/>
  <c r="K4948" i="12"/>
  <c r="K4963" i="12" s="1"/>
  <c r="I4700" i="12"/>
  <c r="I4715" i="12" s="1"/>
  <c r="K3332" i="12"/>
  <c r="K3349" i="12" s="1"/>
  <c r="I3394" i="12"/>
  <c r="I3400" i="12" s="1"/>
  <c r="J3402" i="12" s="1"/>
  <c r="K2778" i="12"/>
  <c r="K2793" i="12" s="1"/>
  <c r="K2964" i="12"/>
  <c r="K2979" i="12" s="1"/>
  <c r="L5502" i="12"/>
  <c r="L5519" i="12" s="1"/>
  <c r="J1414" i="12"/>
  <c r="J1429" i="12" s="1"/>
  <c r="I1538" i="12"/>
  <c r="I1553" i="12" s="1"/>
  <c r="I2530" i="12"/>
  <c r="I2545" i="12" s="1"/>
  <c r="I1983" i="12"/>
  <c r="L4638" i="12"/>
  <c r="L4653" i="12" s="1"/>
  <c r="H4138" i="12"/>
  <c r="H4155" i="12" s="1"/>
  <c r="J542" i="12"/>
  <c r="K1786" i="12"/>
  <c r="K1801" i="12" s="1"/>
  <c r="K1919" i="12"/>
  <c r="L4461" i="12"/>
  <c r="I2650" i="12"/>
  <c r="I2667" i="12" s="1"/>
  <c r="K3088" i="12"/>
  <c r="K3103" i="12" s="1"/>
  <c r="H5889" i="12"/>
  <c r="L5134" i="12"/>
  <c r="L5149" i="12" s="1"/>
  <c r="I5444" i="12"/>
  <c r="I5459" i="12" s="1"/>
  <c r="K5876" i="12"/>
  <c r="H670" i="12"/>
  <c r="H685" i="12" s="1"/>
  <c r="L3460" i="12"/>
  <c r="L3475" i="12" s="1"/>
  <c r="K294" i="12"/>
  <c r="K300" i="12" s="1"/>
  <c r="L302" i="12" s="1"/>
  <c r="L1921" i="12"/>
  <c r="J2650" i="12"/>
  <c r="J1042" i="12"/>
  <c r="J1057" i="12" s="1"/>
  <c r="K4634" i="12"/>
  <c r="K4640" i="12" s="1"/>
  <c r="L4642" i="12" s="1"/>
  <c r="I4638" i="12"/>
  <c r="I4653" i="12" s="1"/>
  <c r="J4091" i="12"/>
  <c r="J3026" i="12"/>
  <c r="J3041" i="12" s="1"/>
  <c r="K3334" i="12"/>
  <c r="J2654" i="12"/>
  <c r="J2669" i="12" s="1"/>
  <c r="L2960" i="12"/>
  <c r="J2212" i="12"/>
  <c r="J2216" i="12"/>
  <c r="L172" i="12"/>
  <c r="H542" i="12"/>
  <c r="H794" i="12"/>
  <c r="H809" i="12" s="1"/>
  <c r="H790" i="12"/>
  <c r="K2154" i="12"/>
  <c r="K2160" i="12" s="1"/>
  <c r="L2162" i="12" s="1"/>
  <c r="K3022" i="12"/>
  <c r="K3028" i="12" s="1"/>
  <c r="L3030" i="12" s="1"/>
  <c r="J2663" i="12"/>
  <c r="L2532" i="12"/>
  <c r="I6064" i="12"/>
  <c r="I6079" i="12" s="1"/>
  <c r="L5874" i="12"/>
  <c r="L5880" i="12" s="1"/>
  <c r="K5568" i="12"/>
  <c r="K5583" i="12" s="1"/>
  <c r="I3580" i="12"/>
  <c r="I4835" i="12"/>
  <c r="L170" i="12"/>
  <c r="L187" i="12" s="1"/>
  <c r="J294" i="12"/>
  <c r="J914" i="12"/>
  <c r="J931" i="12" s="1"/>
  <c r="L1844" i="12"/>
  <c r="L1850" i="12" s="1"/>
  <c r="K4700" i="12"/>
  <c r="K4715" i="12" s="1"/>
  <c r="J4638" i="12"/>
  <c r="J4653" i="12" s="1"/>
  <c r="J121" i="12"/>
  <c r="J307" i="12"/>
  <c r="K484" i="12"/>
  <c r="K499" i="12" s="1"/>
  <c r="I794" i="12"/>
  <c r="I809" i="12" s="1"/>
  <c r="I852" i="12"/>
  <c r="I858" i="12" s="1"/>
  <c r="J860" i="12" s="1"/>
  <c r="K2344" i="12"/>
  <c r="K2359" i="12" s="1"/>
  <c r="K2406" i="12"/>
  <c r="K2421" i="12" s="1"/>
  <c r="K1600" i="12"/>
  <c r="K1615" i="12" s="1"/>
  <c r="K1410" i="12"/>
  <c r="J1972" i="12"/>
  <c r="J1987" i="12" s="1"/>
  <c r="K2043" i="12"/>
  <c r="H1771" i="12" a="1"/>
  <c r="H1771" i="12" s="1"/>
  <c r="K1844" i="12"/>
  <c r="K1850" i="12" s="1"/>
  <c r="L1852" i="12" s="1"/>
  <c r="K4080" i="12"/>
  <c r="K4095" i="12" s="1"/>
  <c r="L2840" i="12"/>
  <c r="L2855" i="12" s="1"/>
  <c r="J4279" i="12"/>
  <c r="J2526" i="12"/>
  <c r="J2532" i="12" s="1"/>
  <c r="K2534" i="12" s="1"/>
  <c r="I2964" i="12"/>
  <c r="I2979" i="12" s="1"/>
  <c r="K3035" i="12"/>
  <c r="I6126" i="12"/>
  <c r="I6141" i="12" s="1"/>
  <c r="J6122" i="12"/>
  <c r="J6139" i="12" s="1"/>
  <c r="H6060" i="12"/>
  <c r="H6066" i="12" s="1"/>
  <c r="I6068" i="12" s="1"/>
  <c r="I5688" i="12"/>
  <c r="J5010" i="12"/>
  <c r="J5025" i="12" s="1"/>
  <c r="L5812" i="12"/>
  <c r="L5818" i="12" s="1"/>
  <c r="H1027" i="12" a="1"/>
  <c r="H1027" i="12" s="1"/>
  <c r="H2639" i="12" a="1"/>
  <c r="H2639" i="12" s="1"/>
  <c r="K1906" i="12"/>
  <c r="K1912" i="12" s="1"/>
  <c r="L1914" i="12" s="1"/>
  <c r="L3150" i="12"/>
  <c r="L3165" i="12" s="1"/>
  <c r="H1671" i="12"/>
  <c r="J422" i="12"/>
  <c r="J437" i="12" s="1"/>
  <c r="L732" i="12"/>
  <c r="L747" i="12" s="1"/>
  <c r="L980" i="12"/>
  <c r="L995" i="12" s="1"/>
  <c r="H221" i="12" a="1"/>
  <c r="H221" i="12" s="1"/>
  <c r="J2092" i="12"/>
  <c r="J2098" i="12" s="1"/>
  <c r="K2100" i="12" s="1"/>
  <c r="H2340" i="12"/>
  <c r="J1968" i="12"/>
  <c r="H1410" i="12"/>
  <c r="H4886" i="12"/>
  <c r="H4901" i="12" s="1"/>
  <c r="K3956" i="12"/>
  <c r="K3971" i="12" s="1"/>
  <c r="H4089" i="12"/>
  <c r="I2712" i="12"/>
  <c r="I2718" i="12" s="1"/>
  <c r="J2720" i="12" s="1"/>
  <c r="L3022" i="12"/>
  <c r="L3039" i="12" s="1"/>
  <c r="J5701" i="12"/>
  <c r="K5498" i="12"/>
  <c r="H5072" i="12"/>
  <c r="H5087" i="12" s="1"/>
  <c r="K5081" i="12"/>
  <c r="I6184" i="12"/>
  <c r="J5688" i="12"/>
  <c r="J5694" i="12" s="1"/>
  <c r="K5696" i="12" s="1"/>
  <c r="H1371" i="12"/>
  <c r="J108" i="12"/>
  <c r="J125" i="12" s="1"/>
  <c r="H4510" i="12"/>
  <c r="L1596" i="12"/>
  <c r="L1592" i="12"/>
  <c r="I3212" i="12"/>
  <c r="I3227" i="12" s="1"/>
  <c r="J3768" i="12"/>
  <c r="J3779" i="12"/>
  <c r="H356" i="12"/>
  <c r="H373" i="12" s="1"/>
  <c r="I978" i="12"/>
  <c r="I2092" i="12"/>
  <c r="L2464" i="12"/>
  <c r="L2481" i="12" s="1"/>
  <c r="H486" i="12"/>
  <c r="I488" i="12" s="1"/>
  <c r="J1104" i="12"/>
  <c r="J1119" i="12" s="1"/>
  <c r="L1162" i="12"/>
  <c r="L1179" i="12" s="1"/>
  <c r="I914" i="12"/>
  <c r="I920" i="12" s="1"/>
  <c r="J922" i="12" s="1"/>
  <c r="L993" i="12"/>
  <c r="L792" i="12"/>
  <c r="K666" i="12"/>
  <c r="K672" i="12" s="1"/>
  <c r="L674" i="12" s="1"/>
  <c r="H1433" i="12"/>
  <c r="H1399" i="12" a="1"/>
  <c r="H1399" i="12" s="1"/>
  <c r="K4018" i="12"/>
  <c r="K4033" i="12" s="1"/>
  <c r="H4264" i="12"/>
  <c r="J4452" i="12"/>
  <c r="J4467" i="12" s="1"/>
  <c r="K4390" i="12"/>
  <c r="K4405" i="12" s="1"/>
  <c r="L2902" i="12"/>
  <c r="L2917" i="12" s="1"/>
  <c r="I5440" i="12"/>
  <c r="I5446" i="12" s="1"/>
  <c r="J5448" i="12" s="1"/>
  <c r="I5130" i="12"/>
  <c r="J5196" i="12"/>
  <c r="J5211" i="12" s="1"/>
  <c r="J5378" i="12"/>
  <c r="J5395" i="12" s="1"/>
  <c r="L5068" i="12"/>
  <c r="L5074" i="12" s="1"/>
  <c r="H5068" i="12"/>
  <c r="H5074" i="12" s="1"/>
  <c r="I5076" i="12" s="1"/>
  <c r="I5940" i="12"/>
  <c r="I5955" i="12" s="1"/>
  <c r="J4713" i="12"/>
  <c r="J4702" i="12"/>
  <c r="K4704" i="12" s="1"/>
  <c r="H6184" i="12"/>
  <c r="H6180" i="12"/>
  <c r="J5754" i="12"/>
  <c r="J5769" i="12" s="1"/>
  <c r="H2468" i="12"/>
  <c r="H2483" i="12" s="1"/>
  <c r="L3462" i="12"/>
  <c r="L3473" i="12"/>
  <c r="L5256" i="12"/>
  <c r="K3026" i="12"/>
  <c r="K3041" i="12" s="1"/>
  <c r="K5750" i="12"/>
  <c r="K5756" i="12" s="1"/>
  <c r="L5758" i="12" s="1"/>
  <c r="K5752" i="12"/>
  <c r="L4324" i="12"/>
  <c r="L4320" i="12"/>
  <c r="I683" i="12"/>
  <c r="I672" i="12"/>
  <c r="J674" i="12" s="1"/>
  <c r="I3717" i="12"/>
  <c r="I3706" i="12"/>
  <c r="L232" i="12"/>
  <c r="H779" i="12" a="1"/>
  <c r="H779" i="12" s="1"/>
  <c r="J918" i="12"/>
  <c r="J933" i="12" s="1"/>
  <c r="L2406" i="12"/>
  <c r="L2421" i="12" s="1"/>
  <c r="L2344" i="12"/>
  <c r="L2359" i="12" s="1"/>
  <c r="J4142" i="12"/>
  <c r="J4157" i="12" s="1"/>
  <c r="K4202" i="12"/>
  <c r="I4076" i="12"/>
  <c r="I4093" i="12" s="1"/>
  <c r="K3894" i="12"/>
  <c r="K3909" i="12" s="1"/>
  <c r="H3646" i="12"/>
  <c r="H3661" i="12" s="1"/>
  <c r="K4696" i="12"/>
  <c r="K4713" i="12" s="1"/>
  <c r="K3274" i="12"/>
  <c r="K3289" i="12" s="1"/>
  <c r="I3398" i="12"/>
  <c r="I3413" i="12" s="1"/>
  <c r="H3208" i="12"/>
  <c r="H3214" i="12" s="1"/>
  <c r="I3216" i="12" s="1"/>
  <c r="H2774" i="12"/>
  <c r="H2791" i="12" s="1"/>
  <c r="J5705" i="12"/>
  <c r="I5750" i="12"/>
  <c r="I5756" i="12" s="1"/>
  <c r="J5758" i="12" s="1"/>
  <c r="H5568" i="12"/>
  <c r="H5583" i="12" s="1"/>
  <c r="L6126" i="12"/>
  <c r="L6141" i="12" s="1"/>
  <c r="K2714" i="12"/>
  <c r="K2725" i="12"/>
  <c r="K3287" i="12"/>
  <c r="K3276" i="12"/>
  <c r="L3278" i="12" s="1"/>
  <c r="J5998" i="12"/>
  <c r="I352" i="12"/>
  <c r="I356" i="12"/>
  <c r="I3704" i="12"/>
  <c r="J1658" i="12"/>
  <c r="H3456" i="12"/>
  <c r="H3452" i="12"/>
  <c r="K4262" i="12"/>
  <c r="J2406" i="12"/>
  <c r="J2421" i="12" s="1"/>
  <c r="I1162" i="12"/>
  <c r="I1158" i="12"/>
  <c r="L5002" i="12"/>
  <c r="L5006" i="12"/>
  <c r="I4452" i="12"/>
  <c r="I4467" i="12" s="1"/>
  <c r="K976" i="12"/>
  <c r="K993" i="12" s="1"/>
  <c r="I4010" i="12"/>
  <c r="I4014" i="12"/>
  <c r="J3274" i="12"/>
  <c r="J3289" i="12" s="1"/>
  <c r="L3212" i="12"/>
  <c r="L3227" i="12" s="1"/>
  <c r="I170" i="12"/>
  <c r="L1166" i="12"/>
  <c r="L1181" i="12" s="1"/>
  <c r="H741" i="12"/>
  <c r="K1596" i="12"/>
  <c r="K1613" i="12" s="1"/>
  <c r="J1724" i="12"/>
  <c r="J1739" i="12" s="1"/>
  <c r="J3704" i="12"/>
  <c r="J3721" i="12" s="1"/>
  <c r="I4266" i="12"/>
  <c r="I4281" i="12" s="1"/>
  <c r="H2964" i="12"/>
  <c r="H2979" i="12" s="1"/>
  <c r="I5690" i="12"/>
  <c r="H5258" i="12"/>
  <c r="H5273" i="12" s="1"/>
  <c r="H5816" i="12"/>
  <c r="H5831" i="12" s="1"/>
  <c r="H3152" i="12"/>
  <c r="I3154" i="12" s="1"/>
  <c r="H3163" i="12"/>
  <c r="I371" i="12"/>
  <c r="I360" i="12"/>
  <c r="I375" i="12" s="1"/>
  <c r="H728" i="12"/>
  <c r="I6122" i="12"/>
  <c r="H5628" i="12"/>
  <c r="H5639" i="12"/>
  <c r="K5506" i="12"/>
  <c r="K5521" i="12" s="1"/>
  <c r="I1530" i="12"/>
  <c r="I1534" i="12"/>
  <c r="H4390" i="12"/>
  <c r="H4405" i="12" s="1"/>
  <c r="I4576" i="12"/>
  <c r="I4591" i="12" s="1"/>
  <c r="K3646" i="12"/>
  <c r="K3661" i="12" s="1"/>
  <c r="H2611" i="12"/>
  <c r="I2902" i="12"/>
  <c r="I2917" i="12" s="1"/>
  <c r="I5442" i="12"/>
  <c r="J4762" i="12"/>
  <c r="J4777" i="12" s="1"/>
  <c r="J608" i="12"/>
  <c r="J623" i="12" s="1"/>
  <c r="L931" i="12"/>
  <c r="I236" i="12"/>
  <c r="I251" i="12" s="1"/>
  <c r="I2340" i="12"/>
  <c r="I2346" i="12" s="1"/>
  <c r="J2348" i="12" s="1"/>
  <c r="J1290" i="12"/>
  <c r="J1305" i="12" s="1"/>
  <c r="L1782" i="12"/>
  <c r="L1799" i="12" s="1"/>
  <c r="H1786" i="12"/>
  <c r="H1801" i="12" s="1"/>
  <c r="K4820" i="12"/>
  <c r="K4826" i="12" s="1"/>
  <c r="L4828" i="12" s="1"/>
  <c r="J3783" i="12"/>
  <c r="J3642" i="12"/>
  <c r="L2962" i="12"/>
  <c r="J5940" i="12"/>
  <c r="J5955" i="12" s="1"/>
  <c r="L6188" i="12"/>
  <c r="L6203" i="12" s="1"/>
  <c r="L5936" i="12"/>
  <c r="L5953" i="12" s="1"/>
  <c r="H5010" i="12"/>
  <c r="H5025" i="12" s="1"/>
  <c r="L5318" i="12"/>
  <c r="I3894" i="12"/>
  <c r="I3909" i="12" s="1"/>
  <c r="K360" i="12"/>
  <c r="K375" i="12" s="1"/>
  <c r="H3905" i="12"/>
  <c r="H3894" i="12"/>
  <c r="H3909" i="12" s="1"/>
  <c r="K4200" i="12"/>
  <c r="K174" i="12"/>
  <c r="K189" i="12" s="1"/>
  <c r="L2468" i="12"/>
  <c r="L2483" i="12" s="1"/>
  <c r="K4822" i="12"/>
  <c r="J3150" i="12"/>
  <c r="J3165" i="12" s="1"/>
  <c r="K2716" i="12"/>
  <c r="K2731" i="12" s="1"/>
  <c r="L5254" i="12"/>
  <c r="K5519" i="12"/>
  <c r="L5692" i="12"/>
  <c r="L5707" i="12" s="1"/>
  <c r="J1660" i="12"/>
  <c r="J1671" i="12"/>
  <c r="L1474" i="12"/>
  <c r="L1485" i="12"/>
  <c r="J6011" i="12"/>
  <c r="J6000" i="12"/>
  <c r="J991" i="12"/>
  <c r="J980" i="12"/>
  <c r="J995" i="12" s="1"/>
  <c r="K422" i="12"/>
  <c r="K437" i="12" s="1"/>
  <c r="L3719" i="12"/>
  <c r="L3708" i="12"/>
  <c r="L3723" i="12" s="1"/>
  <c r="I5692" i="12"/>
  <c r="I5707" i="12" s="1"/>
  <c r="I5703" i="12"/>
  <c r="K3514" i="12"/>
  <c r="K3518" i="12"/>
  <c r="L4140" i="12"/>
  <c r="L4151" i="12"/>
  <c r="I4204" i="12"/>
  <c r="I4219" i="12" s="1"/>
  <c r="K3766" i="12"/>
  <c r="K3772" i="12" s="1"/>
  <c r="L3774" i="12" s="1"/>
  <c r="H852" i="12"/>
  <c r="H869" i="12" s="1"/>
  <c r="H236" i="12"/>
  <c r="H251" i="12" s="1"/>
  <c r="I2154" i="12"/>
  <c r="I2171" i="12" s="1"/>
  <c r="K4636" i="12"/>
  <c r="J3394" i="12"/>
  <c r="J3411" i="12" s="1"/>
  <c r="K3150" i="12"/>
  <c r="K3165" i="12" s="1"/>
  <c r="H2778" i="12"/>
  <c r="H2793" i="12" s="1"/>
  <c r="H4944" i="12"/>
  <c r="H4950" i="12" s="1"/>
  <c r="I4952" i="12" s="1"/>
  <c r="I2663" i="12"/>
  <c r="I2601" i="12"/>
  <c r="J6124" i="12"/>
  <c r="J5506" i="12"/>
  <c r="J5521" i="12" s="1"/>
  <c r="I5010" i="12"/>
  <c r="I5025" i="12" s="1"/>
  <c r="H5130" i="12"/>
  <c r="H5147" i="12" s="1"/>
  <c r="K2030" i="12"/>
  <c r="I3708" i="12"/>
  <c r="I3723" i="12" s="1"/>
  <c r="L4138" i="12"/>
  <c r="K4514" i="12"/>
  <c r="K4529" i="12" s="1"/>
  <c r="J976" i="12"/>
  <c r="J972" i="12"/>
  <c r="L2966" i="12"/>
  <c r="L2977" i="12"/>
  <c r="K3770" i="12"/>
  <c r="K3785" i="12" s="1"/>
  <c r="L1658" i="12"/>
  <c r="L1675" i="12" s="1"/>
  <c r="H2840" i="12"/>
  <c r="H2855" i="12" s="1"/>
  <c r="I185" i="12"/>
  <c r="L2034" i="12"/>
  <c r="L2049" i="12" s="1"/>
  <c r="I1786" i="12"/>
  <c r="I1801" i="12" s="1"/>
  <c r="L112" i="12"/>
  <c r="L127" i="12" s="1"/>
  <c r="I183" i="12"/>
  <c r="L1228" i="12"/>
  <c r="L1243" i="12" s="1"/>
  <c r="H1224" i="12"/>
  <c r="H1230" i="12" s="1"/>
  <c r="I1232" i="12" s="1"/>
  <c r="H1042" i="12"/>
  <c r="H1057" i="12" s="1"/>
  <c r="L666" i="12"/>
  <c r="L683" i="12" s="1"/>
  <c r="I1166" i="12"/>
  <c r="I1181" i="12" s="1"/>
  <c r="H1906" i="12"/>
  <c r="H1658" i="12"/>
  <c r="H1675" i="12" s="1"/>
  <c r="J2220" i="12"/>
  <c r="J2235" i="12" s="1"/>
  <c r="H2220" i="12"/>
  <c r="H2235" i="12" s="1"/>
  <c r="J1906" i="12"/>
  <c r="J1923" i="12" s="1"/>
  <c r="H1910" i="12"/>
  <c r="H1925" i="12" s="1"/>
  <c r="I4138" i="12"/>
  <c r="I4144" i="12" s="1"/>
  <c r="J4146" i="12" s="1"/>
  <c r="L4510" i="12"/>
  <c r="J3398" i="12"/>
  <c r="J3413" i="12" s="1"/>
  <c r="H2898" i="12"/>
  <c r="H2915" i="12" s="1"/>
  <c r="L3274" i="12"/>
  <c r="L3289" i="12" s="1"/>
  <c r="K3146" i="12"/>
  <c r="K3152" i="12" s="1"/>
  <c r="L3154" i="12" s="1"/>
  <c r="K6002" i="12"/>
  <c r="K6017" i="12" s="1"/>
  <c r="I5568" i="12"/>
  <c r="I5583" i="12" s="1"/>
  <c r="H5508" i="12"/>
  <c r="I5510" i="12" s="1"/>
  <c r="K5145" i="12"/>
  <c r="L1055" i="12"/>
  <c r="H4895" i="12"/>
  <c r="H4884" i="12"/>
  <c r="I6197" i="12"/>
  <c r="I6186" i="12"/>
  <c r="K2712" i="12"/>
  <c r="K4324" i="12"/>
  <c r="L1472" i="12"/>
  <c r="L790" i="12"/>
  <c r="L807" i="12" s="1"/>
  <c r="L418" i="12"/>
  <c r="L435" i="12" s="1"/>
  <c r="L542" i="12"/>
  <c r="L548" i="12" s="1"/>
  <c r="L610" i="12"/>
  <c r="I1224" i="12"/>
  <c r="I1241" i="12" s="1"/>
  <c r="I1658" i="12"/>
  <c r="I1675" i="12" s="1"/>
  <c r="L4634" i="12"/>
  <c r="L4651" i="12" s="1"/>
  <c r="L4948" i="12"/>
  <c r="L4963" i="12" s="1"/>
  <c r="K3708" i="12"/>
  <c r="K3723" i="12" s="1"/>
  <c r="L2650" i="12"/>
  <c r="L2656" i="12" s="1"/>
  <c r="L3208" i="12"/>
  <c r="J3336" i="12"/>
  <c r="J3351" i="12" s="1"/>
  <c r="H6122" i="12"/>
  <c r="H6139" i="12" s="1"/>
  <c r="I5564" i="12"/>
  <c r="K5068" i="12"/>
  <c r="J5440" i="12"/>
  <c r="J5446" i="12" s="1"/>
  <c r="K5448" i="12" s="1"/>
  <c r="H4076" i="12"/>
  <c r="I1592" i="12"/>
  <c r="I1596" i="12"/>
  <c r="J6060" i="12"/>
  <c r="H1468" i="12"/>
  <c r="H1472" i="12"/>
  <c r="H4262" i="12"/>
  <c r="L1476" i="12"/>
  <c r="L1491" i="12" s="1"/>
  <c r="L6118" i="12"/>
  <c r="L6122" i="12"/>
  <c r="I5998" i="12"/>
  <c r="I5994" i="12"/>
  <c r="K5515" i="12"/>
  <c r="K5504" i="12"/>
  <c r="I5136" i="12"/>
  <c r="J5138" i="12" s="1"/>
  <c r="I5147" i="12"/>
  <c r="H5367" i="12" a="1"/>
  <c r="H5367" i="12" s="1"/>
  <c r="H5339" i="12"/>
  <c r="I5382" i="12"/>
  <c r="I5397" i="12" s="1"/>
  <c r="K5147" i="12"/>
  <c r="K5136" i="12"/>
  <c r="L5138" i="12" s="1"/>
  <c r="K5942" i="12"/>
  <c r="L5944" i="12" s="1"/>
  <c r="K5953" i="12"/>
  <c r="H5940" i="12"/>
  <c r="H5955" i="12" s="1"/>
  <c r="H5951" i="12"/>
  <c r="H5643" i="12"/>
  <c r="H5632" i="12"/>
  <c r="I5634" i="12" s="1"/>
  <c r="H5384" i="12"/>
  <c r="I5386" i="12" s="1"/>
  <c r="H5395" i="12"/>
  <c r="I5891" i="12"/>
  <c r="I5880" i="12"/>
  <c r="J5882" i="12" s="1"/>
  <c r="I5143" i="12"/>
  <c r="I5132" i="12"/>
  <c r="K5690" i="12"/>
  <c r="K5701" i="12"/>
  <c r="I6066" i="12"/>
  <c r="J6068" i="12" s="1"/>
  <c r="I6077" i="12"/>
  <c r="J5002" i="12"/>
  <c r="J5006" i="12"/>
  <c r="K6190" i="12"/>
  <c r="L6192" i="12" s="1"/>
  <c r="K6201" i="12"/>
  <c r="J5577" i="12"/>
  <c r="J5566" i="12"/>
  <c r="H5553" i="12" a="1"/>
  <c r="H5553" i="12" s="1"/>
  <c r="L5207" i="12"/>
  <c r="L5196" i="12"/>
  <c r="L5211" i="12" s="1"/>
  <c r="I6002" i="12"/>
  <c r="I6017" i="12" s="1"/>
  <c r="J5271" i="12"/>
  <c r="J5260" i="12"/>
  <c r="K5262" i="12" s="1"/>
  <c r="L5568" i="12"/>
  <c r="L5583" i="12" s="1"/>
  <c r="L5756" i="12"/>
  <c r="L5767" i="12"/>
  <c r="J5812" i="12"/>
  <c r="J5808" i="12"/>
  <c r="L5564" i="12"/>
  <c r="K5628" i="12"/>
  <c r="K5639" i="12"/>
  <c r="H5897" i="12"/>
  <c r="H5925" i="12" a="1"/>
  <c r="H5925" i="12" s="1"/>
  <c r="J5312" i="12"/>
  <c r="J5316" i="12"/>
  <c r="L6066" i="12"/>
  <c r="L6077" i="12"/>
  <c r="K6000" i="12"/>
  <c r="K6011" i="12"/>
  <c r="I5581" i="12"/>
  <c r="I5570" i="12"/>
  <c r="J5572" i="12" s="1"/>
  <c r="L5949" i="12"/>
  <c r="L5938" i="12"/>
  <c r="I5577" i="12"/>
  <c r="I5566" i="12"/>
  <c r="H5143" i="12"/>
  <c r="H5132" i="12"/>
  <c r="K6064" i="12"/>
  <c r="K6079" i="12" s="1"/>
  <c r="K5209" i="12"/>
  <c r="K5198" i="12"/>
  <c r="L5200" i="12" s="1"/>
  <c r="L5192" i="12"/>
  <c r="J5070" i="12"/>
  <c r="J5081" i="12"/>
  <c r="I5074" i="12"/>
  <c r="J5076" i="12" s="1"/>
  <c r="I5085" i="12"/>
  <c r="K5812" i="12"/>
  <c r="K5808" i="12"/>
  <c r="L6186" i="12"/>
  <c r="L6197" i="12"/>
  <c r="H5994" i="12"/>
  <c r="H5998" i="12"/>
  <c r="J5953" i="12"/>
  <c r="J5942" i="12"/>
  <c r="K5944" i="12" s="1"/>
  <c r="H5763" i="12"/>
  <c r="H5752" i="12"/>
  <c r="J5384" i="12"/>
  <c r="K5386" i="12" s="1"/>
  <c r="H6062" i="12"/>
  <c r="H6073" i="12"/>
  <c r="K5453" i="12"/>
  <c r="K5442" i="12"/>
  <c r="I5936" i="12"/>
  <c r="H5750" i="12"/>
  <c r="I5808" i="12"/>
  <c r="I5812" i="12"/>
  <c r="I5643" i="12"/>
  <c r="I5632" i="12"/>
  <c r="J5634" i="12" s="1"/>
  <c r="I5816" i="12"/>
  <c r="I5831" i="12" s="1"/>
  <c r="H5754" i="12"/>
  <c r="H5769" i="12" s="1"/>
  <c r="K5688" i="12"/>
  <c r="K6073" i="12"/>
  <c r="K6062" i="12"/>
  <c r="L5457" i="12"/>
  <c r="L5446" i="12"/>
  <c r="H5192" i="12"/>
  <c r="H5188" i="12"/>
  <c r="J5068" i="12"/>
  <c r="H5560" i="12"/>
  <c r="H5564" i="12"/>
  <c r="J5134" i="12"/>
  <c r="J5149" i="12" s="1"/>
  <c r="J5949" i="12"/>
  <c r="J5938" i="12"/>
  <c r="I5949" i="12"/>
  <c r="I5938" i="12"/>
  <c r="H6199" i="12"/>
  <c r="H6188" i="12"/>
  <c r="H6203" i="12" s="1"/>
  <c r="H6075" i="12"/>
  <c r="H6064" i="12"/>
  <c r="H6079" i="12" s="1"/>
  <c r="K6139" i="12"/>
  <c r="K6128" i="12"/>
  <c r="L6130" i="12" s="1"/>
  <c r="L5754" i="12"/>
  <c r="L5769" i="12" s="1"/>
  <c r="H5835" i="12"/>
  <c r="H5863" i="12" a="1"/>
  <c r="H5863" i="12" s="1"/>
  <c r="J5391" i="12"/>
  <c r="J5380" i="12"/>
  <c r="J5622" i="12"/>
  <c r="J5626" i="12"/>
  <c r="J5816" i="12"/>
  <c r="J5831" i="12" s="1"/>
  <c r="K5374" i="12"/>
  <c r="K5378" i="12"/>
  <c r="L6184" i="12"/>
  <c r="I5519" i="12"/>
  <c r="I5508" i="12"/>
  <c r="J5510" i="12" s="1"/>
  <c r="K6066" i="12"/>
  <c r="L6068" i="12" s="1"/>
  <c r="K6077" i="12"/>
  <c r="I5209" i="12"/>
  <c r="I5198" i="12"/>
  <c r="J5200" i="12" s="1"/>
  <c r="H5029" i="12"/>
  <c r="H5057" i="12" a="1"/>
  <c r="H5057" i="12" s="1"/>
  <c r="K5316" i="12"/>
  <c r="K5312" i="12"/>
  <c r="J5136" i="12"/>
  <c r="K5138" i="12" s="1"/>
  <c r="H5277" i="12"/>
  <c r="H5305" i="12" a="1"/>
  <c r="H5305" i="12" s="1"/>
  <c r="K5560" i="12"/>
  <c r="K5564" i="12"/>
  <c r="K6186" i="12"/>
  <c r="K6197" i="12"/>
  <c r="H6145" i="12"/>
  <c r="H6173" i="12" a="1"/>
  <c r="H6173" i="12" s="1"/>
  <c r="I5752" i="12"/>
  <c r="I5763" i="12"/>
  <c r="I5641" i="12"/>
  <c r="I5630" i="12"/>
  <c r="I5645" i="12" s="1"/>
  <c r="H5260" i="12"/>
  <c r="I5262" i="12" s="1"/>
  <c r="H5271" i="12"/>
  <c r="I5378" i="12"/>
  <c r="I5374" i="12"/>
  <c r="H4995" i="12" a="1"/>
  <c r="H4995" i="12" s="1"/>
  <c r="H4967" i="12"/>
  <c r="L5694" i="12"/>
  <c r="L5705" i="12"/>
  <c r="K5254" i="12"/>
  <c r="H5134" i="12"/>
  <c r="H5149" i="12" s="1"/>
  <c r="H6077" i="12"/>
  <c r="H5711" i="12"/>
  <c r="H5739" i="12" a="1"/>
  <c r="H5739" i="12" s="1"/>
  <c r="L5577" i="12"/>
  <c r="L5566" i="12"/>
  <c r="L5205" i="12"/>
  <c r="L5194" i="12"/>
  <c r="I5134" i="12"/>
  <c r="I5149" i="12" s="1"/>
  <c r="L5643" i="12"/>
  <c r="L5632" i="12"/>
  <c r="J5570" i="12"/>
  <c r="K5572" i="12" s="1"/>
  <c r="J5581" i="12"/>
  <c r="H5615" i="12" a="1"/>
  <c r="H5615" i="12" s="1"/>
  <c r="H5587" i="12"/>
  <c r="I5889" i="12"/>
  <c r="I5878" i="12"/>
  <c r="I5893" i="12" s="1"/>
  <c r="K5940" i="12"/>
  <c r="K5955" i="12" s="1"/>
  <c r="J6126" i="12"/>
  <c r="J6141" i="12" s="1"/>
  <c r="J5568" i="12"/>
  <c r="J5583" i="12" s="1"/>
  <c r="H5677" i="12" a="1"/>
  <c r="H5677" i="12" s="1"/>
  <c r="H5649" i="12"/>
  <c r="J5630" i="12"/>
  <c r="J5645" i="12" s="1"/>
  <c r="H5267" i="12"/>
  <c r="H5256" i="12"/>
  <c r="H5382" i="12"/>
  <c r="H5397" i="12" s="1"/>
  <c r="J5072" i="12"/>
  <c r="J5087" i="12" s="1"/>
  <c r="H5442" i="12"/>
  <c r="H5453" i="12"/>
  <c r="H5081" i="12"/>
  <c r="H5070" i="12"/>
  <c r="H5401" i="12"/>
  <c r="H5429" i="12" a="1"/>
  <c r="H5429" i="12" s="1"/>
  <c r="I5196" i="12"/>
  <c r="I5211" i="12" s="1"/>
  <c r="H5773" i="12"/>
  <c r="H5801" i="12" a="1"/>
  <c r="H5801" i="12" s="1"/>
  <c r="L5260" i="12"/>
  <c r="L5271" i="12"/>
  <c r="H5322" i="12"/>
  <c r="I5324" i="12" s="1"/>
  <c r="H5333" i="12"/>
  <c r="H5953" i="12"/>
  <c r="J5870" i="12"/>
  <c r="J5874" i="12"/>
  <c r="K6188" i="12"/>
  <c r="K6203" i="12" s="1"/>
  <c r="J5703" i="12"/>
  <c r="J5692" i="12"/>
  <c r="J5707" i="12" s="1"/>
  <c r="K5878" i="12"/>
  <c r="K5893" i="12" s="1"/>
  <c r="K5889" i="12"/>
  <c r="K5998" i="12"/>
  <c r="J5453" i="12"/>
  <c r="J5442" i="12"/>
  <c r="H5703" i="12"/>
  <c r="H5692" i="12"/>
  <c r="H5707" i="12" s="1"/>
  <c r="K5767" i="12"/>
  <c r="H5463" i="12"/>
  <c r="H5491" i="12" a="1"/>
  <c r="H5491" i="12" s="1"/>
  <c r="L5258" i="12"/>
  <c r="L5273" i="12" s="1"/>
  <c r="J5444" i="12"/>
  <c r="J5459" i="12" s="1"/>
  <c r="I5754" i="12"/>
  <c r="I5769" i="12" s="1"/>
  <c r="H5002" i="12"/>
  <c r="H5006" i="12"/>
  <c r="L5072" i="12"/>
  <c r="L5087" i="12" s="1"/>
  <c r="H5444" i="12"/>
  <c r="H5459" i="12" s="1"/>
  <c r="I5194" i="12"/>
  <c r="I5205" i="12"/>
  <c r="H5243" i="12" a="1"/>
  <c r="H5243" i="12" s="1"/>
  <c r="H5215" i="12"/>
  <c r="H5181" i="12" a="1"/>
  <c r="H5181" i="12" s="1"/>
  <c r="H5153" i="12"/>
  <c r="H6002" i="12"/>
  <c r="H6017" i="12" s="1"/>
  <c r="H6013" i="12"/>
  <c r="J6180" i="12"/>
  <c r="J6184" i="12"/>
  <c r="H6083" i="12"/>
  <c r="H6111" i="12" a="1"/>
  <c r="H6111" i="12" s="1"/>
  <c r="K5626" i="12"/>
  <c r="K5440" i="12"/>
  <c r="I5694" i="12"/>
  <c r="J5696" i="12" s="1"/>
  <c r="I5705" i="12"/>
  <c r="I5316" i="12"/>
  <c r="I5312" i="12"/>
  <c r="L5504" i="12"/>
  <c r="L5515" i="12"/>
  <c r="K5008" i="12"/>
  <c r="K5019" i="12"/>
  <c r="H5440" i="12"/>
  <c r="L5384" i="12"/>
  <c r="L5395" i="12"/>
  <c r="H5829" i="12"/>
  <c r="H5818" i="12"/>
  <c r="I5820" i="12" s="1"/>
  <c r="L5126" i="12"/>
  <c r="L5130" i="12"/>
  <c r="K5085" i="12"/>
  <c r="K5074" i="12"/>
  <c r="L5076" i="12" s="1"/>
  <c r="K5267" i="12"/>
  <c r="K5256" i="12"/>
  <c r="H5136" i="12"/>
  <c r="I5138" i="12" s="1"/>
  <c r="H6049" i="12" a="1"/>
  <c r="H6049" i="12" s="1"/>
  <c r="H6021" i="12"/>
  <c r="H5987" i="12" a="1"/>
  <c r="H5987" i="12" s="1"/>
  <c r="H5959" i="12"/>
  <c r="L5887" i="12"/>
  <c r="L5876" i="12"/>
  <c r="H6137" i="12"/>
  <c r="H6126" i="12"/>
  <c r="H6141" i="12" s="1"/>
  <c r="J5498" i="12"/>
  <c r="J5502" i="12"/>
  <c r="I5515" i="12"/>
  <c r="I5504" i="12"/>
  <c r="L6002" i="12"/>
  <c r="L6017" i="12" s="1"/>
  <c r="I5271" i="12"/>
  <c r="I5260" i="12"/>
  <c r="J5262" i="12" s="1"/>
  <c r="K5630" i="12"/>
  <c r="K5645" i="12" s="1"/>
  <c r="K5006" i="12"/>
  <c r="L5081" i="12"/>
  <c r="L5070" i="12"/>
  <c r="L5382" i="12"/>
  <c r="L5397" i="12" s="1"/>
  <c r="J5194" i="12"/>
  <c r="J5205" i="12"/>
  <c r="I5002" i="12"/>
  <c r="I5006" i="12"/>
  <c r="H5825" i="12"/>
  <c r="H5814" i="12"/>
  <c r="K3845" i="12"/>
  <c r="K3834" i="12"/>
  <c r="L3836" i="12" s="1"/>
  <c r="H3479" i="12"/>
  <c r="H3507" i="12" a="1"/>
  <c r="H3507" i="12" s="1"/>
  <c r="L3210" i="12"/>
  <c r="L3221" i="12"/>
  <c r="H2539" i="12"/>
  <c r="H2528" i="12"/>
  <c r="J4950" i="12"/>
  <c r="K4952" i="12" s="1"/>
  <c r="J4961" i="12"/>
  <c r="L3952" i="12"/>
  <c r="J4514" i="12"/>
  <c r="J4529" i="12" s="1"/>
  <c r="J4647" i="12"/>
  <c r="J4636" i="12"/>
  <c r="J4215" i="12"/>
  <c r="J4204" i="12"/>
  <c r="J4219" i="12" s="1"/>
  <c r="K3779" i="12"/>
  <c r="K3768" i="12"/>
  <c r="I3830" i="12"/>
  <c r="I3841" i="12"/>
  <c r="H3135" i="12" a="1"/>
  <c r="H3135" i="12" s="1"/>
  <c r="H3107" i="12"/>
  <c r="H4568" i="12"/>
  <c r="H4572" i="12"/>
  <c r="K4461" i="12"/>
  <c r="K4450" i="12"/>
  <c r="H4140" i="12"/>
  <c r="H4151" i="12"/>
  <c r="H4448" i="12"/>
  <c r="H3828" i="12"/>
  <c r="H3824" i="12"/>
  <c r="H3398" i="12"/>
  <c r="H3413" i="12" s="1"/>
  <c r="H2590" i="12"/>
  <c r="H2601" i="12"/>
  <c r="H2780" i="12"/>
  <c r="I2782" i="12" s="1"/>
  <c r="K2915" i="12"/>
  <c r="K2904" i="12"/>
  <c r="L2906" i="12" s="1"/>
  <c r="H3541" i="12"/>
  <c r="H3569" i="12" a="1"/>
  <c r="H3569" i="12" s="1"/>
  <c r="J3655" i="12"/>
  <c r="J3644" i="12"/>
  <c r="I2960" i="12"/>
  <c r="H3088" i="12"/>
  <c r="H3103" i="12" s="1"/>
  <c r="J4399" i="12"/>
  <c r="J4388" i="12"/>
  <c r="H4324" i="12"/>
  <c r="H4223" i="12"/>
  <c r="H4251" i="12" a="1"/>
  <c r="H4251" i="12" s="1"/>
  <c r="J4506" i="12"/>
  <c r="J4510" i="12"/>
  <c r="L3886" i="12"/>
  <c r="L3890" i="12"/>
  <c r="H4450" i="12"/>
  <c r="H4461" i="12"/>
  <c r="J3576" i="12"/>
  <c r="J3580" i="12"/>
  <c r="I2716" i="12"/>
  <c r="I2731" i="12" s="1"/>
  <c r="J2832" i="12"/>
  <c r="J2836" i="12"/>
  <c r="K4072" i="12"/>
  <c r="K4076" i="12"/>
  <c r="K4386" i="12"/>
  <c r="H3789" i="12"/>
  <c r="H3817" i="12" a="1"/>
  <c r="H3817" i="12" s="1"/>
  <c r="H2849" i="12"/>
  <c r="H2838" i="12"/>
  <c r="L3954" i="12"/>
  <c r="L3965" i="12"/>
  <c r="I3161" i="12"/>
  <c r="I3150" i="12"/>
  <c r="I3165" i="12" s="1"/>
  <c r="H2532" i="12"/>
  <c r="I2534" i="12" s="1"/>
  <c r="H2543" i="12"/>
  <c r="I2605" i="12"/>
  <c r="I2594" i="12"/>
  <c r="J2596" i="12" s="1"/>
  <c r="J2708" i="12"/>
  <c r="J2712" i="12"/>
  <c r="H3037" i="12"/>
  <c r="H3026" i="12"/>
  <c r="H3041" i="12" s="1"/>
  <c r="K3841" i="12"/>
  <c r="K3830" i="12"/>
  <c r="J3648" i="12"/>
  <c r="K3650" i="12" s="1"/>
  <c r="J3659" i="12"/>
  <c r="L4957" i="12"/>
  <c r="L4946" i="12"/>
  <c r="H4871" i="12" a="1"/>
  <c r="H4871" i="12" s="1"/>
  <c r="H4843" i="12"/>
  <c r="K4837" i="12"/>
  <c r="J4826" i="12"/>
  <c r="K4828" i="12" s="1"/>
  <c r="J4837" i="12"/>
  <c r="J4444" i="12"/>
  <c r="J4448" i="12"/>
  <c r="J4634" i="12"/>
  <c r="L3956" i="12"/>
  <c r="L3971" i="12" s="1"/>
  <c r="L4944" i="12"/>
  <c r="L4262" i="12"/>
  <c r="I4764" i="12"/>
  <c r="J4766" i="12" s="1"/>
  <c r="I4775" i="12"/>
  <c r="I3655" i="12"/>
  <c r="I3644" i="12"/>
  <c r="H4762" i="12"/>
  <c r="H4777" i="12" s="1"/>
  <c r="H3161" i="12"/>
  <c r="H3150" i="12"/>
  <c r="H3165" i="12" s="1"/>
  <c r="K4448" i="12"/>
  <c r="K3644" i="12"/>
  <c r="K3655" i="12"/>
  <c r="L2853" i="12"/>
  <c r="L2842" i="12"/>
  <c r="I4275" i="12"/>
  <c r="I4264" i="12"/>
  <c r="I3022" i="12"/>
  <c r="I3018" i="12"/>
  <c r="H3407" i="12"/>
  <c r="H3396" i="12"/>
  <c r="H2652" i="12"/>
  <c r="H2663" i="12"/>
  <c r="H3011" i="12" a="1"/>
  <c r="H3011" i="12" s="1"/>
  <c r="H2983" i="12"/>
  <c r="J2528" i="12"/>
  <c r="J2539" i="12"/>
  <c r="J3212" i="12"/>
  <c r="J3227" i="12" s="1"/>
  <c r="J2902" i="12"/>
  <c r="J2917" i="12" s="1"/>
  <c r="H3582" i="12"/>
  <c r="H3593" i="12"/>
  <c r="J3646" i="12"/>
  <c r="J3661" i="12" s="1"/>
  <c r="J2956" i="12"/>
  <c r="J2960" i="12"/>
  <c r="H2588" i="12"/>
  <c r="L2729" i="12"/>
  <c r="L2718" i="12"/>
  <c r="H4640" i="12"/>
  <c r="I4642" i="12" s="1"/>
  <c r="H4651" i="12"/>
  <c r="K3208" i="12"/>
  <c r="L4698" i="12"/>
  <c r="L4709" i="12"/>
  <c r="K4886" i="12"/>
  <c r="K4901" i="12" s="1"/>
  <c r="I4568" i="12"/>
  <c r="I4572" i="12"/>
  <c r="H4700" i="12"/>
  <c r="H4715" i="12" s="1"/>
  <c r="H4711" i="12"/>
  <c r="L3638" i="12"/>
  <c r="L3642" i="12"/>
  <c r="I4078" i="12"/>
  <c r="I4089" i="12"/>
  <c r="I3584" i="12"/>
  <c r="I3599" i="12" s="1"/>
  <c r="H4747" i="12" a="1"/>
  <c r="H4747" i="12" s="1"/>
  <c r="H4719" i="12"/>
  <c r="H4142" i="12"/>
  <c r="H4157" i="12" s="1"/>
  <c r="I3772" i="12"/>
  <c r="J3774" i="12" s="1"/>
  <c r="I3783" i="12"/>
  <c r="H4437" i="12" a="1"/>
  <c r="H4437" i="12" s="1"/>
  <c r="J3458" i="12"/>
  <c r="J3469" i="12"/>
  <c r="I3345" i="12"/>
  <c r="I3334" i="12"/>
  <c r="L3845" i="12"/>
  <c r="L3834" i="12"/>
  <c r="H3394" i="12"/>
  <c r="K2588" i="12"/>
  <c r="K2584" i="12"/>
  <c r="J3266" i="12"/>
  <c r="J3270" i="12"/>
  <c r="H2859" i="12"/>
  <c r="H2887" i="12" a="1"/>
  <c r="H2887" i="12" s="1"/>
  <c r="L2530" i="12"/>
  <c r="L2545" i="12" s="1"/>
  <c r="K3148" i="12"/>
  <c r="K3159" i="12"/>
  <c r="L3148" i="12"/>
  <c r="L3159" i="12"/>
  <c r="H2712" i="12"/>
  <c r="J3407" i="12"/>
  <c r="J3396" i="12"/>
  <c r="I2836" i="12"/>
  <c r="I3518" i="12"/>
  <c r="I2778" i="12"/>
  <c r="I2793" i="12" s="1"/>
  <c r="L2725" i="12"/>
  <c r="L2714" i="12"/>
  <c r="I3084" i="12"/>
  <c r="K3210" i="12"/>
  <c r="K3221" i="12"/>
  <c r="L4527" i="12"/>
  <c r="L4516" i="12"/>
  <c r="I4461" i="12"/>
  <c r="I4450" i="12"/>
  <c r="J3080" i="12"/>
  <c r="J3084" i="12"/>
  <c r="I3520" i="12"/>
  <c r="I3531" i="12"/>
  <c r="I3097" i="12"/>
  <c r="I3086" i="12"/>
  <c r="H4820" i="12"/>
  <c r="H4099" i="12"/>
  <c r="H4127" i="12" a="1"/>
  <c r="H4127" i="12" s="1"/>
  <c r="J2543" i="12"/>
  <c r="J3345" i="12"/>
  <c r="J3334" i="12"/>
  <c r="J4320" i="12"/>
  <c r="J4324" i="12"/>
  <c r="H2797" i="12"/>
  <c r="H2825" i="12" a="1"/>
  <c r="H2825" i="12" s="1"/>
  <c r="K2530" i="12"/>
  <c r="K2545" i="12" s="1"/>
  <c r="K2832" i="12"/>
  <c r="K2836" i="12"/>
  <c r="I3338" i="12"/>
  <c r="J3340" i="12" s="1"/>
  <c r="I3349" i="12"/>
  <c r="J2964" i="12"/>
  <c r="J2979" i="12" s="1"/>
  <c r="J4386" i="12"/>
  <c r="H3383" i="12" a="1"/>
  <c r="H3383" i="12" s="1"/>
  <c r="H3355" i="12"/>
  <c r="I2729" i="12"/>
  <c r="L4713" i="12"/>
  <c r="L4702" i="12"/>
  <c r="H4533" i="12"/>
  <c r="H4561" i="12" a="1"/>
  <c r="H4561" i="12" s="1"/>
  <c r="L4275" i="12"/>
  <c r="L4264" i="12"/>
  <c r="J4200" i="12"/>
  <c r="J4196" i="12"/>
  <c r="K3706" i="12"/>
  <c r="K3717" i="12"/>
  <c r="J4076" i="12"/>
  <c r="L3535" i="12"/>
  <c r="L3524" i="12"/>
  <c r="L3830" i="12"/>
  <c r="L3841" i="12"/>
  <c r="I2770" i="12"/>
  <c r="I2774" i="12"/>
  <c r="H4347" i="12"/>
  <c r="H4375" i="12" a="1"/>
  <c r="H4375" i="12" s="1"/>
  <c r="L4700" i="12"/>
  <c r="L4715" i="12" s="1"/>
  <c r="I4403" i="12"/>
  <c r="I4392" i="12"/>
  <c r="J4394" i="12" s="1"/>
  <c r="K4016" i="12"/>
  <c r="K4027" i="12"/>
  <c r="J4010" i="12"/>
  <c r="J4014" i="12"/>
  <c r="H4313" i="12" a="1"/>
  <c r="H4313" i="12" s="1"/>
  <c r="H2725" i="12"/>
  <c r="H2714" i="12"/>
  <c r="H2701" i="12" a="1"/>
  <c r="H2701" i="12" s="1"/>
  <c r="H2673" i="12"/>
  <c r="H3073" i="12" a="1"/>
  <c r="H3073" i="12" s="1"/>
  <c r="H3045" i="12"/>
  <c r="H3293" i="12"/>
  <c r="H3321" i="12" a="1"/>
  <c r="H3321" i="12" s="1"/>
  <c r="H4961" i="12"/>
  <c r="K4957" i="12"/>
  <c r="K4946" i="12"/>
  <c r="I4826" i="12"/>
  <c r="J4828" i="12" s="1"/>
  <c r="K4578" i="12"/>
  <c r="L4580" i="12" s="1"/>
  <c r="K4589" i="12"/>
  <c r="H4326" i="12"/>
  <c r="H4337" i="12"/>
  <c r="H2549" i="12"/>
  <c r="H2577" i="12" a="1"/>
  <c r="H2577" i="12" s="1"/>
  <c r="L3080" i="12"/>
  <c r="L3084" i="12"/>
  <c r="H3631" i="12" a="1"/>
  <c r="H3631" i="12" s="1"/>
  <c r="H3603" i="12"/>
  <c r="L3345" i="12"/>
  <c r="L3334" i="12"/>
  <c r="K3411" i="12"/>
  <c r="K3400" i="12"/>
  <c r="L3402" i="12" s="1"/>
  <c r="J2894" i="12"/>
  <c r="J2898" i="12"/>
  <c r="K2787" i="12"/>
  <c r="K2776" i="12"/>
  <c r="I4640" i="12"/>
  <c r="J4642" i="12" s="1"/>
  <c r="I4651" i="12"/>
  <c r="H3169" i="12"/>
  <c r="H3197" i="12" a="1"/>
  <c r="H3197" i="12" s="1"/>
  <c r="L3225" i="12"/>
  <c r="L3214" i="12"/>
  <c r="J2791" i="12"/>
  <c r="J2780" i="12"/>
  <c r="K2782" i="12" s="1"/>
  <c r="K4452" i="12"/>
  <c r="K4467" i="12" s="1"/>
  <c r="H4595" i="12"/>
  <c r="H4623" i="12" a="1"/>
  <c r="H4623" i="12" s="1"/>
  <c r="L4465" i="12"/>
  <c r="L4454" i="12"/>
  <c r="H2900" i="12"/>
  <c r="H2911" i="12"/>
  <c r="L2898" i="12"/>
  <c r="L2894" i="12"/>
  <c r="I2539" i="12"/>
  <c r="I2528" i="12"/>
  <c r="I4899" i="12"/>
  <c r="I4888" i="12"/>
  <c r="J4890" i="12" s="1"/>
  <c r="L4072" i="12"/>
  <c r="L4076" i="12"/>
  <c r="H4685" i="12" a="1"/>
  <c r="H4685" i="12" s="1"/>
  <c r="H4657" i="12"/>
  <c r="I4217" i="12"/>
  <c r="I4206" i="12"/>
  <c r="J4208" i="12" s="1"/>
  <c r="K3704" i="12"/>
  <c r="I3954" i="12"/>
  <c r="I3965" i="12"/>
  <c r="I4388" i="12"/>
  <c r="I4399" i="12"/>
  <c r="H4754" i="12"/>
  <c r="H4758" i="12"/>
  <c r="H4003" i="12" a="1"/>
  <c r="H4003" i="12" s="1"/>
  <c r="H3975" i="12"/>
  <c r="K3642" i="12"/>
  <c r="H4189" i="12" a="1"/>
  <c r="H4189" i="12" s="1"/>
  <c r="H4161" i="12"/>
  <c r="J3892" i="12"/>
  <c r="J3903" i="12"/>
  <c r="I3407" i="12"/>
  <c r="I3396" i="12"/>
  <c r="L4390" i="12"/>
  <c r="L4405" i="12" s="1"/>
  <c r="I2851" i="12"/>
  <c r="I2840" i="12"/>
  <c r="I2855" i="12" s="1"/>
  <c r="J3039" i="12"/>
  <c r="J3028" i="12"/>
  <c r="K3030" i="12" s="1"/>
  <c r="H2650" i="12"/>
  <c r="L3024" i="12"/>
  <c r="L3035" i="12"/>
  <c r="K3336" i="12"/>
  <c r="K3351" i="12" s="1"/>
  <c r="H2960" i="12"/>
  <c r="H2956" i="12"/>
  <c r="H3345" i="12"/>
  <c r="H3334" i="12"/>
  <c r="H4946" i="12"/>
  <c r="H4957" i="12"/>
  <c r="I3266" i="12"/>
  <c r="I3270" i="12"/>
  <c r="I3336" i="12"/>
  <c r="I3351" i="12" s="1"/>
  <c r="L2776" i="12"/>
  <c r="L2787" i="12"/>
  <c r="H2735" i="12"/>
  <c r="H4692" i="12"/>
  <c r="H4696" i="12"/>
  <c r="J3524" i="12"/>
  <c r="K3526" i="12" s="1"/>
  <c r="J3535" i="12"/>
  <c r="H3445" i="12" a="1"/>
  <c r="H3445" i="12" s="1"/>
  <c r="H3417" i="12"/>
  <c r="H3471" i="12"/>
  <c r="H3460" i="12"/>
  <c r="H3475" i="12" s="1"/>
  <c r="I4506" i="12"/>
  <c r="I4510" i="12"/>
  <c r="K4142" i="12"/>
  <c r="K4157" i="12" s="1"/>
  <c r="K4014" i="12"/>
  <c r="J4882" i="12"/>
  <c r="J4878" i="12"/>
  <c r="K4698" i="12"/>
  <c r="K4709" i="12"/>
  <c r="I3952" i="12"/>
  <c r="H3965" i="12"/>
  <c r="H3954" i="12"/>
  <c r="I3903" i="12"/>
  <c r="I3892" i="12"/>
  <c r="H4027" i="12"/>
  <c r="H4016" i="12"/>
  <c r="L4574" i="12"/>
  <c r="L4585" i="12"/>
  <c r="L3597" i="12"/>
  <c r="L3586" i="12"/>
  <c r="L4202" i="12"/>
  <c r="L4213" i="12"/>
  <c r="L3270" i="12"/>
  <c r="L3266" i="12"/>
  <c r="L4392" i="12"/>
  <c r="L4403" i="12"/>
  <c r="I2838" i="12"/>
  <c r="I2849" i="12"/>
  <c r="H3080" i="12"/>
  <c r="H3084" i="12"/>
  <c r="J2667" i="12"/>
  <c r="J2656" i="12"/>
  <c r="K2658" i="12" s="1"/>
  <c r="H2902" i="12"/>
  <c r="H2917" i="12" s="1"/>
  <c r="H2592" i="12"/>
  <c r="H2607" i="12" s="1"/>
  <c r="L4016" i="12"/>
  <c r="L4027" i="12"/>
  <c r="H3283" i="12"/>
  <c r="H3272" i="12"/>
  <c r="H2949" i="12" a="1"/>
  <c r="H2949" i="12" s="1"/>
  <c r="H2921" i="12"/>
  <c r="H3336" i="12"/>
  <c r="H3351" i="12" s="1"/>
  <c r="L2780" i="12"/>
  <c r="L2791" i="12"/>
  <c r="H4636" i="12"/>
  <c r="H4647" i="12"/>
  <c r="J3221" i="12"/>
  <c r="J3210" i="12"/>
  <c r="L4816" i="12"/>
  <c r="L4820" i="12"/>
  <c r="H2515" i="12" a="1"/>
  <c r="H2515" i="12" s="1"/>
  <c r="H2487" i="12"/>
  <c r="L4886" i="12"/>
  <c r="L4901" i="12" s="1"/>
  <c r="J3159" i="12"/>
  <c r="J3148" i="12"/>
  <c r="H3665" i="12"/>
  <c r="H3693" i="12" a="1"/>
  <c r="H3693" i="12" s="1"/>
  <c r="H4200" i="12"/>
  <c r="H4196" i="12"/>
  <c r="I4696" i="12"/>
  <c r="I4692" i="12"/>
  <c r="I4950" i="12"/>
  <c r="J4952" i="12" s="1"/>
  <c r="I4961" i="12"/>
  <c r="J4576" i="12"/>
  <c r="J4591" i="12" s="1"/>
  <c r="H3952" i="12"/>
  <c r="L4572" i="12"/>
  <c r="I3452" i="12"/>
  <c r="I3456" i="12"/>
  <c r="L4200" i="12"/>
  <c r="I3214" i="12"/>
  <c r="J3216" i="12" s="1"/>
  <c r="I3225" i="12"/>
  <c r="H3514" i="12"/>
  <c r="H3518" i="12"/>
  <c r="J4134" i="12"/>
  <c r="J4138" i="12"/>
  <c r="J3830" i="12"/>
  <c r="J3841" i="12"/>
  <c r="L3706" i="12"/>
  <c r="L3717" i="12"/>
  <c r="H3018" i="12"/>
  <c r="H3022" i="12"/>
  <c r="H2776" i="12"/>
  <c r="H2787" i="12"/>
  <c r="J3332" i="12"/>
  <c r="I3522" i="12"/>
  <c r="I3537" i="12" s="1"/>
  <c r="L4014" i="12"/>
  <c r="H3270" i="12"/>
  <c r="H3332" i="12"/>
  <c r="K3458" i="12"/>
  <c r="K3469" i="12"/>
  <c r="J2716" i="12"/>
  <c r="J2731" i="12" s="1"/>
  <c r="H4833" i="12"/>
  <c r="H4822" i="12"/>
  <c r="H4403" i="12"/>
  <c r="H4392" i="12"/>
  <c r="I4394" i="12" s="1"/>
  <c r="H2904" i="12"/>
  <c r="I2906" i="12" s="1"/>
  <c r="I2973" i="12"/>
  <c r="I2962" i="12"/>
  <c r="H4031" i="12"/>
  <c r="H4020" i="12"/>
  <c r="I4022" i="12" s="1"/>
  <c r="J4089" i="12"/>
  <c r="J4078" i="12"/>
  <c r="J4568" i="12"/>
  <c r="J4572" i="12"/>
  <c r="H3700" i="12"/>
  <c r="H3704" i="12"/>
  <c r="K2646" i="12"/>
  <c r="K2650" i="12"/>
  <c r="L4878" i="12"/>
  <c r="L4882" i="12"/>
  <c r="H3719" i="12"/>
  <c r="H3708" i="12"/>
  <c r="H3723" i="12" s="1"/>
  <c r="K4388" i="12"/>
  <c r="K4399" i="12"/>
  <c r="H3285" i="12"/>
  <c r="H3274" i="12"/>
  <c r="H3289" i="12" s="1"/>
  <c r="K2791" i="12"/>
  <c r="K2780" i="12"/>
  <c r="L2782" i="12" s="1"/>
  <c r="K4134" i="12"/>
  <c r="K4138" i="12"/>
  <c r="H3586" i="12"/>
  <c r="I3588" i="12" s="1"/>
  <c r="H3597" i="12"/>
  <c r="L3332" i="12"/>
  <c r="K3896" i="12"/>
  <c r="L3898" i="12" s="1"/>
  <c r="K3907" i="12"/>
  <c r="H4471" i="12"/>
  <c r="H4499" i="12" a="1"/>
  <c r="H4499" i="12" s="1"/>
  <c r="K4882" i="12"/>
  <c r="K4878" i="12"/>
  <c r="J4328" i="12"/>
  <c r="J4343" i="12" s="1"/>
  <c r="I4454" i="12"/>
  <c r="J4456" i="12" s="1"/>
  <c r="I4465" i="12"/>
  <c r="L3398" i="12"/>
  <c r="L3413" i="12" s="1"/>
  <c r="K3892" i="12"/>
  <c r="K3903" i="12"/>
  <c r="I4151" i="12"/>
  <c r="I4140" i="12"/>
  <c r="K3473" i="12"/>
  <c r="K3462" i="12"/>
  <c r="L3464" i="12" s="1"/>
  <c r="K3080" i="12"/>
  <c r="K3084" i="12"/>
  <c r="H2836" i="12"/>
  <c r="K4773" i="12"/>
  <c r="K4762" i="12"/>
  <c r="K4777" i="12" s="1"/>
  <c r="L4760" i="12"/>
  <c r="L4771" i="12"/>
  <c r="L4512" i="12"/>
  <c r="L4523" i="12"/>
  <c r="K4764" i="12"/>
  <c r="L4766" i="12" s="1"/>
  <c r="K4775" i="12"/>
  <c r="L4764" i="12"/>
  <c r="L4775" i="12"/>
  <c r="H4905" i="12"/>
  <c r="H4933" i="12" a="1"/>
  <c r="H4933" i="12" s="1"/>
  <c r="L4640" i="12"/>
  <c r="I4337" i="12"/>
  <c r="I4326" i="12"/>
  <c r="H4065" i="12" a="1"/>
  <c r="H4065" i="12" s="1"/>
  <c r="H4037" i="12"/>
  <c r="J3890" i="12"/>
  <c r="L4514" i="12"/>
  <c r="L4529" i="12" s="1"/>
  <c r="L4647" i="12"/>
  <c r="L4636" i="12"/>
  <c r="I4833" i="12"/>
  <c r="I4822" i="12"/>
  <c r="I4946" i="12"/>
  <c r="I4957" i="12"/>
  <c r="I4514" i="12"/>
  <c r="I4529" i="12" s="1"/>
  <c r="H3755" i="12" a="1"/>
  <c r="H3755" i="12" s="1"/>
  <c r="H3727" i="12"/>
  <c r="K4574" i="12"/>
  <c r="K4585" i="12"/>
  <c r="L3894" i="12"/>
  <c r="L3909" i="12" s="1"/>
  <c r="H3941" i="12" a="1"/>
  <c r="H3941" i="12" s="1"/>
  <c r="H3913" i="12"/>
  <c r="L4576" i="12"/>
  <c r="L4591" i="12" s="1"/>
  <c r="H4328" i="12"/>
  <c r="H4343" i="12" s="1"/>
  <c r="L4204" i="12"/>
  <c r="L4219" i="12" s="1"/>
  <c r="H3879" i="12" a="1"/>
  <c r="H3879" i="12" s="1"/>
  <c r="H3851" i="12"/>
  <c r="I3828" i="12"/>
  <c r="J3845" i="12"/>
  <c r="J3834" i="12"/>
  <c r="K3836" i="12" s="1"/>
  <c r="L3710" i="12"/>
  <c r="L3721" i="12"/>
  <c r="J2588" i="12"/>
  <c r="J2584" i="12"/>
  <c r="I2894" i="12"/>
  <c r="I2898" i="12"/>
  <c r="L2663" i="12"/>
  <c r="L2652" i="12"/>
  <c r="K2654" i="12"/>
  <c r="K2669" i="12" s="1"/>
  <c r="J3208" i="12"/>
  <c r="L4018" i="12"/>
  <c r="L4033" i="12" s="1"/>
  <c r="I2526" i="12"/>
  <c r="I3274" i="12"/>
  <c r="I3289" i="12" s="1"/>
  <c r="K3212" i="12"/>
  <c r="K3227" i="12" s="1"/>
  <c r="L3026" i="12"/>
  <c r="L3041" i="12" s="1"/>
  <c r="L3146" i="12"/>
  <c r="H1985" i="12"/>
  <c r="H1974" i="12"/>
  <c r="I1976" i="12" s="1"/>
  <c r="I2220" i="12"/>
  <c r="I2235" i="12" s="1"/>
  <c r="H1592" i="12"/>
  <c r="H1596" i="12"/>
  <c r="H2460" i="12"/>
  <c r="H2464" i="12"/>
  <c r="H2329" i="12" a="1"/>
  <c r="H2329" i="12" s="1"/>
  <c r="J2404" i="12"/>
  <c r="J2415" i="12"/>
  <c r="J2030" i="12"/>
  <c r="J2026" i="12"/>
  <c r="H1784" i="12"/>
  <c r="H1795" i="12"/>
  <c r="H1337" i="12" a="1"/>
  <c r="H1337" i="12" s="1"/>
  <c r="H1309" i="12"/>
  <c r="H1461" i="12" a="1"/>
  <c r="H1461" i="12" s="1"/>
  <c r="H1352" i="12"/>
  <c r="H1367" i="12" s="1"/>
  <c r="H1363" i="12"/>
  <c r="J2284" i="12"/>
  <c r="K2286" i="12" s="1"/>
  <c r="J2295" i="12"/>
  <c r="L2470" i="12"/>
  <c r="L2032" i="12"/>
  <c r="L2043" i="12"/>
  <c r="J1489" i="12"/>
  <c r="J1478" i="12"/>
  <c r="K1480" i="12" s="1"/>
  <c r="J2109" i="12"/>
  <c r="I2460" i="12"/>
  <c r="I2464" i="12"/>
  <c r="I2218" i="12"/>
  <c r="I2229" i="12"/>
  <c r="H2293" i="12"/>
  <c r="H2282" i="12"/>
  <c r="H2297" i="12" s="1"/>
  <c r="L2477" i="12"/>
  <c r="L2466" i="12"/>
  <c r="I2167" i="12"/>
  <c r="I2156" i="12"/>
  <c r="H1534" i="12"/>
  <c r="H1530" i="12"/>
  <c r="K1846" i="12"/>
  <c r="K1857" i="12"/>
  <c r="L1530" i="12"/>
  <c r="L1534" i="12"/>
  <c r="I1799" i="12"/>
  <c r="I1788" i="12"/>
  <c r="J1790" i="12" s="1"/>
  <c r="H1427" i="12"/>
  <c r="H1416" i="12"/>
  <c r="I1418" i="12" s="1"/>
  <c r="L2404" i="12"/>
  <c r="L2415" i="12"/>
  <c r="J2470" i="12"/>
  <c r="K2472" i="12" s="1"/>
  <c r="J2481" i="12"/>
  <c r="I1406" i="12"/>
  <c r="I1410" i="12"/>
  <c r="K1735" i="12"/>
  <c r="K1724" i="12"/>
  <c r="K1739" i="12" s="1"/>
  <c r="K1468" i="12"/>
  <c r="K1472" i="12"/>
  <c r="K1609" i="12"/>
  <c r="K1598" i="12"/>
  <c r="I1348" i="12"/>
  <c r="J1613" i="12"/>
  <c r="J1602" i="12"/>
  <c r="K1604" i="12" s="1"/>
  <c r="H1585" i="12" a="1"/>
  <c r="H1585" i="12" s="1"/>
  <c r="H1557" i="12"/>
  <c r="H2032" i="12"/>
  <c r="H2043" i="12"/>
  <c r="I1985" i="12"/>
  <c r="I1974" i="12"/>
  <c r="J1976" i="12" s="1"/>
  <c r="J2357" i="12"/>
  <c r="J2346" i="12"/>
  <c r="K2348" i="12" s="1"/>
  <c r="K2357" i="12"/>
  <c r="K2346" i="12"/>
  <c r="L2348" i="12" s="1"/>
  <c r="H2239" i="12"/>
  <c r="H2267" i="12" a="1"/>
  <c r="H2267" i="12" s="1"/>
  <c r="I1299" i="12"/>
  <c r="I1288" i="12"/>
  <c r="H2030" i="12"/>
  <c r="L1365" i="12"/>
  <c r="L1354" i="12"/>
  <c r="H1716" i="12"/>
  <c r="H1720" i="12"/>
  <c r="K1416" i="12"/>
  <c r="L1418" i="12" s="1"/>
  <c r="K1427" i="12"/>
  <c r="K1716" i="12"/>
  <c r="K1720" i="12"/>
  <c r="I1910" i="12"/>
  <c r="I1925" i="12" s="1"/>
  <c r="I2158" i="12"/>
  <c r="I2173" i="12" s="1"/>
  <c r="J2293" i="12"/>
  <c r="J2282" i="12"/>
  <c r="J2297" i="12" s="1"/>
  <c r="K2171" i="12"/>
  <c r="H2346" i="12"/>
  <c r="I2348" i="12" s="1"/>
  <c r="H2357" i="12"/>
  <c r="L1908" i="12"/>
  <c r="L1919" i="12"/>
  <c r="K1981" i="12"/>
  <c r="K1970" i="12"/>
  <c r="I2404" i="12"/>
  <c r="I2415" i="12"/>
  <c r="I2233" i="12"/>
  <c r="I2222" i="12"/>
  <c r="J2224" i="12" s="1"/>
  <c r="L1406" i="12"/>
  <c r="L1410" i="12"/>
  <c r="H2406" i="12"/>
  <c r="H2421" i="12" s="1"/>
  <c r="H2417" i="12"/>
  <c r="H2092" i="12"/>
  <c r="H2088" i="12"/>
  <c r="I1361" i="12"/>
  <c r="I1350" i="12"/>
  <c r="I1902" i="12"/>
  <c r="I1906" i="12"/>
  <c r="H1495" i="12"/>
  <c r="H1523" i="12" a="1"/>
  <c r="H1523" i="12" s="1"/>
  <c r="K2470" i="12"/>
  <c r="L2472" i="12" s="1"/>
  <c r="K2481" i="12"/>
  <c r="I2109" i="12"/>
  <c r="I2098" i="12"/>
  <c r="J2100" i="12" s="1"/>
  <c r="I1303" i="12"/>
  <c r="I1292" i="12"/>
  <c r="J1294" i="12" s="1"/>
  <c r="H2274" i="12"/>
  <c r="H2278" i="12"/>
  <c r="J1840" i="12"/>
  <c r="J1844" i="12"/>
  <c r="I2357" i="12"/>
  <c r="H1788" i="12"/>
  <c r="I1790" i="12" s="1"/>
  <c r="H1799" i="12"/>
  <c r="K2216" i="12"/>
  <c r="K1848" i="12"/>
  <c r="K1863" i="12" s="1"/>
  <c r="L2293" i="12"/>
  <c r="L2282" i="12"/>
  <c r="L2297" i="12" s="1"/>
  <c r="J1859" i="12"/>
  <c r="J1848" i="12"/>
  <c r="J1863" i="12" s="1"/>
  <c r="H1923" i="12"/>
  <c r="H1912" i="12"/>
  <c r="I1914" i="12" s="1"/>
  <c r="H2353" i="12"/>
  <c r="H2342" i="12"/>
  <c r="I2026" i="12"/>
  <c r="I2030" i="12"/>
  <c r="L1671" i="12"/>
  <c r="L1660" i="12"/>
  <c r="I2282" i="12"/>
  <c r="I2297" i="12" s="1"/>
  <c r="H1290" i="12"/>
  <c r="H1305" i="12" s="1"/>
  <c r="H1301" i="12"/>
  <c r="J1474" i="12"/>
  <c r="J1485" i="12"/>
  <c r="I2107" i="12"/>
  <c r="I2096" i="12"/>
  <c r="I2111" i="12" s="1"/>
  <c r="J1974" i="12"/>
  <c r="K1976" i="12" s="1"/>
  <c r="J1985" i="12"/>
  <c r="K1658" i="12"/>
  <c r="K1654" i="12"/>
  <c r="L1662" i="12"/>
  <c r="L1677" i="12" s="1"/>
  <c r="K1352" i="12"/>
  <c r="K1367" i="12" s="1"/>
  <c r="H2169" i="12"/>
  <c r="H2158" i="12"/>
  <c r="H2173" i="12" s="1"/>
  <c r="H1844" i="12"/>
  <c r="I1861" i="12"/>
  <c r="I1850" i="12"/>
  <c r="J1852" i="12" s="1"/>
  <c r="I2045" i="12"/>
  <c r="I2034" i="12"/>
  <c r="I2049" i="12" s="1"/>
  <c r="L1726" i="12"/>
  <c r="L1737" i="12"/>
  <c r="K1412" i="12"/>
  <c r="K1423" i="12"/>
  <c r="K1673" i="12"/>
  <c r="K1662" i="12"/>
  <c r="K1677" i="12" s="1"/>
  <c r="J1410" i="12"/>
  <c r="K1476" i="12"/>
  <c r="K1491" i="12" s="1"/>
  <c r="H1743" i="12"/>
  <c r="I1489" i="12"/>
  <c r="I1478" i="12"/>
  <c r="J1480" i="12" s="1"/>
  <c r="J1720" i="12"/>
  <c r="J1716" i="12"/>
  <c r="L2047" i="12"/>
  <c r="L2036" i="12"/>
  <c r="H2212" i="12"/>
  <c r="H2216" i="12"/>
  <c r="K2218" i="12"/>
  <c r="K2229" i="12"/>
  <c r="H1846" i="12"/>
  <c r="H1857" i="12"/>
  <c r="K2402" i="12"/>
  <c r="K2398" i="12"/>
  <c r="L2295" i="12"/>
  <c r="L2284" i="12"/>
  <c r="L2171" i="12"/>
  <c r="L2160" i="12"/>
  <c r="K2284" i="12"/>
  <c r="L2286" i="12" s="1"/>
  <c r="H1833" i="12" a="1"/>
  <c r="H1833" i="12" s="1"/>
  <c r="H1805" i="12"/>
  <c r="J1530" i="12"/>
  <c r="J1534" i="12"/>
  <c r="H1344" i="12"/>
  <c r="H1348" i="12"/>
  <c r="H1303" i="12"/>
  <c r="H1292" i="12"/>
  <c r="I1294" i="12" s="1"/>
  <c r="H1412" i="12"/>
  <c r="H1423" i="12"/>
  <c r="L2107" i="12"/>
  <c r="L2096" i="12"/>
  <c r="L2111" i="12" s="1"/>
  <c r="L2222" i="12"/>
  <c r="L2233" i="12"/>
  <c r="J1981" i="12"/>
  <c r="J1970" i="12"/>
  <c r="J1288" i="12"/>
  <c r="J1299" i="12"/>
  <c r="L2336" i="12"/>
  <c r="L2340" i="12"/>
  <c r="K1530" i="12"/>
  <c r="K1534" i="12"/>
  <c r="H2391" i="12" a="1"/>
  <c r="H2391" i="12" s="1"/>
  <c r="H2363" i="12"/>
  <c r="K2479" i="12"/>
  <c r="K2468" i="12"/>
  <c r="K2483" i="12" s="1"/>
  <c r="H1275" i="12" a="1"/>
  <c r="H1275" i="12" s="1"/>
  <c r="H1247" i="12"/>
  <c r="H2115" i="12"/>
  <c r="H2143" i="12" a="1"/>
  <c r="H2143" i="12" s="1"/>
  <c r="J2479" i="12"/>
  <c r="J2468" i="12"/>
  <c r="J2483" i="12" s="1"/>
  <c r="J2154" i="12"/>
  <c r="J2150" i="12"/>
  <c r="L2402" i="12"/>
  <c r="I1660" i="12"/>
  <c r="I1671" i="12"/>
  <c r="H1647" i="12" a="1"/>
  <c r="H1647" i="12" s="1"/>
  <c r="H1619" i="12"/>
  <c r="I1737" i="12"/>
  <c r="I1726" i="12"/>
  <c r="J1728" i="12" s="1"/>
  <c r="J1286" i="12"/>
  <c r="J1365" i="12"/>
  <c r="J1354" i="12"/>
  <c r="K1356" i="12" s="1"/>
  <c r="L1352" i="12"/>
  <c r="L1367" i="12" s="1"/>
  <c r="L1363" i="12"/>
  <c r="L2218" i="12"/>
  <c r="L2229" i="12"/>
  <c r="H1895" i="12" a="1"/>
  <c r="H1895" i="12" s="1"/>
  <c r="H1867" i="12"/>
  <c r="K1778" i="12"/>
  <c r="K1782" i="12"/>
  <c r="J2419" i="12"/>
  <c r="J2408" i="12"/>
  <c r="K2410" i="12" s="1"/>
  <c r="H1709" i="12" a="1"/>
  <c r="H1709" i="12" s="1"/>
  <c r="H1681" i="12"/>
  <c r="H2205" i="12" a="1"/>
  <c r="H2205" i="12" s="1"/>
  <c r="H2177" i="12"/>
  <c r="I2160" i="12"/>
  <c r="J2162" i="12" s="1"/>
  <c r="I2105" i="12"/>
  <c r="I2094" i="12"/>
  <c r="L1974" i="12"/>
  <c r="L1985" i="12"/>
  <c r="K2353" i="12"/>
  <c r="K2342" i="12"/>
  <c r="I2284" i="12"/>
  <c r="J2286" i="12" s="1"/>
  <c r="I2295" i="12"/>
  <c r="H1929" i="12"/>
  <c r="H1957" i="12" a="1"/>
  <c r="H1957" i="12" s="1"/>
  <c r="I2353" i="12"/>
  <c r="I2342" i="12"/>
  <c r="J1919" i="12"/>
  <c r="J1908" i="12"/>
  <c r="J1412" i="12"/>
  <c r="J1423" i="12"/>
  <c r="J1363" i="12"/>
  <c r="J1352" i="12"/>
  <c r="J1367" i="12" s="1"/>
  <c r="L1784" i="12"/>
  <c r="L1795" i="12"/>
  <c r="H2425" i="12"/>
  <c r="H2453" i="12" a="1"/>
  <c r="H2453" i="12" s="1"/>
  <c r="H1991" i="12"/>
  <c r="H2019" i="12" a="1"/>
  <c r="H2019" i="12" s="1"/>
  <c r="H1908" i="12"/>
  <c r="H1919" i="12"/>
  <c r="J2034" i="12"/>
  <c r="J2049" i="12" s="1"/>
  <c r="H965" i="12" a="1"/>
  <c r="H965" i="12" s="1"/>
  <c r="H937" i="12"/>
  <c r="H931" i="12"/>
  <c r="H920" i="12"/>
  <c r="I922" i="12" s="1"/>
  <c r="K1168" i="12"/>
  <c r="L1170" i="12" s="1"/>
  <c r="K1179" i="12"/>
  <c r="J1239" i="12"/>
  <c r="J1228" i="12"/>
  <c r="J1243" i="12" s="1"/>
  <c r="J724" i="12"/>
  <c r="J728" i="12"/>
  <c r="H1166" i="12"/>
  <c r="H1181" i="12" s="1"/>
  <c r="H1177" i="12"/>
  <c r="K858" i="12"/>
  <c r="L860" i="12" s="1"/>
  <c r="K869" i="12"/>
  <c r="K734" i="12"/>
  <c r="L736" i="12" s="1"/>
  <c r="K745" i="12"/>
  <c r="I1040" i="12"/>
  <c r="I1051" i="12"/>
  <c r="J865" i="12"/>
  <c r="J854" i="12"/>
  <c r="K1164" i="12"/>
  <c r="K1175" i="12"/>
  <c r="K1104" i="12"/>
  <c r="K1119" i="12" s="1"/>
  <c r="J670" i="12"/>
  <c r="J685" i="12" s="1"/>
  <c r="H1185" i="12"/>
  <c r="H1213" i="12" a="1"/>
  <c r="H1213" i="12" s="1"/>
  <c r="H1089" i="12" a="1"/>
  <c r="H1089" i="12" s="1"/>
  <c r="H1061" i="12"/>
  <c r="H1044" i="12"/>
  <c r="I1046" i="12" s="1"/>
  <c r="H1055" i="12"/>
  <c r="J1168" i="12"/>
  <c r="K1170" i="12" s="1"/>
  <c r="J1179" i="12"/>
  <c r="H1241" i="12"/>
  <c r="L679" i="12"/>
  <c r="L668" i="12"/>
  <c r="I1038" i="12"/>
  <c r="I856" i="12"/>
  <c r="I871" i="12" s="1"/>
  <c r="L1104" i="12"/>
  <c r="L1119" i="12" s="1"/>
  <c r="H903" i="12" a="1"/>
  <c r="H903" i="12" s="1"/>
  <c r="H875" i="12"/>
  <c r="H1040" i="12"/>
  <c r="H1051" i="12"/>
  <c r="K1038" i="12"/>
  <c r="H807" i="12"/>
  <c r="H796" i="12"/>
  <c r="I798" i="12" s="1"/>
  <c r="J920" i="12"/>
  <c r="K922" i="12" s="1"/>
  <c r="I931" i="12"/>
  <c r="H858" i="12"/>
  <c r="I860" i="12" s="1"/>
  <c r="H918" i="12"/>
  <c r="H933" i="12" s="1"/>
  <c r="H929" i="12"/>
  <c r="K732" i="12"/>
  <c r="K747" i="12" s="1"/>
  <c r="J852" i="12"/>
  <c r="L1241" i="12"/>
  <c r="L1230" i="12"/>
  <c r="H1151" i="12" a="1"/>
  <c r="H1151" i="12" s="1"/>
  <c r="H1123" i="12"/>
  <c r="J662" i="12"/>
  <c r="J666" i="12"/>
  <c r="L1168" i="12"/>
  <c r="J796" i="12"/>
  <c r="K798" i="12" s="1"/>
  <c r="J807" i="12"/>
  <c r="I1117" i="12"/>
  <c r="I1106" i="12"/>
  <c r="J1108" i="12" s="1"/>
  <c r="I1113" i="12"/>
  <c r="I1102" i="12"/>
  <c r="I1042" i="12"/>
  <c r="I1057" i="12" s="1"/>
  <c r="I927" i="12"/>
  <c r="I916" i="12"/>
  <c r="H1226" i="12"/>
  <c r="H1237" i="12"/>
  <c r="H854" i="12"/>
  <c r="H865" i="12"/>
  <c r="K1053" i="12"/>
  <c r="K1042" i="12"/>
  <c r="K1057" i="12" s="1"/>
  <c r="L867" i="12"/>
  <c r="L856" i="12"/>
  <c r="L871" i="12" s="1"/>
  <c r="I807" i="12"/>
  <c r="I796" i="12"/>
  <c r="J798" i="12" s="1"/>
  <c r="J732" i="12"/>
  <c r="J747" i="12" s="1"/>
  <c r="L670" i="12"/>
  <c r="L685" i="12" s="1"/>
  <c r="K796" i="12"/>
  <c r="L798" i="12" s="1"/>
  <c r="K807" i="12"/>
  <c r="H991" i="12"/>
  <c r="H980" i="12"/>
  <c r="H995" i="12" s="1"/>
  <c r="H856" i="12"/>
  <c r="H871" i="12" s="1"/>
  <c r="H683" i="12"/>
  <c r="H672" i="12"/>
  <c r="I674" i="12" s="1"/>
  <c r="J1164" i="12"/>
  <c r="J1175" i="12"/>
  <c r="H1113" i="12"/>
  <c r="H1102" i="12"/>
  <c r="L1042" i="12"/>
  <c r="L1057" i="12" s="1"/>
  <c r="L1053" i="12"/>
  <c r="H1100" i="12"/>
  <c r="H743" i="12"/>
  <c r="H732" i="12"/>
  <c r="H747" i="12" s="1"/>
  <c r="K741" i="12"/>
  <c r="K730" i="12"/>
  <c r="I1226" i="12"/>
  <c r="I1237" i="12"/>
  <c r="K1117" i="12"/>
  <c r="K918" i="12"/>
  <c r="K933" i="12" s="1"/>
  <c r="J927" i="12"/>
  <c r="J916" i="12"/>
  <c r="I734" i="12"/>
  <c r="J736" i="12" s="1"/>
  <c r="I745" i="12"/>
  <c r="J1044" i="12"/>
  <c r="K1046" i="12" s="1"/>
  <c r="J1055" i="12"/>
  <c r="H972" i="12"/>
  <c r="H976" i="12"/>
  <c r="H655" i="12" a="1"/>
  <c r="H655" i="12" s="1"/>
  <c r="H627" i="12"/>
  <c r="K1051" i="12"/>
  <c r="K1040" i="12"/>
  <c r="L869" i="12"/>
  <c r="L858" i="12"/>
  <c r="K1228" i="12"/>
  <c r="K1243" i="12" s="1"/>
  <c r="K1239" i="12"/>
  <c r="L1164" i="12"/>
  <c r="L1175" i="12"/>
  <c r="K931" i="12"/>
  <c r="K920" i="12"/>
  <c r="L922" i="12" s="1"/>
  <c r="K927" i="12"/>
  <c r="K916" i="12"/>
  <c r="J1100" i="12"/>
  <c r="J1096" i="12"/>
  <c r="H689" i="12"/>
  <c r="H717" i="12" a="1"/>
  <c r="H717" i="12" s="1"/>
  <c r="L1117" i="12"/>
  <c r="L1106" i="12"/>
  <c r="K1113" i="12"/>
  <c r="K1102" i="12"/>
  <c r="H751" i="12"/>
  <c r="I865" i="12"/>
  <c r="I854" i="12"/>
  <c r="K679" i="12"/>
  <c r="K668" i="12"/>
  <c r="K978" i="12"/>
  <c r="K989" i="12"/>
  <c r="L369" i="12"/>
  <c r="L358" i="12"/>
  <c r="H420" i="12"/>
  <c r="H431" i="12"/>
  <c r="I604" i="12"/>
  <c r="J358" i="12"/>
  <c r="J369" i="12"/>
  <c r="H418" i="12"/>
  <c r="K542" i="12"/>
  <c r="I559" i="12"/>
  <c r="I548" i="12"/>
  <c r="J550" i="12" s="1"/>
  <c r="H469" i="12" a="1"/>
  <c r="H469" i="12" s="1"/>
  <c r="H441" i="12"/>
  <c r="L555" i="12"/>
  <c r="L544" i="12"/>
  <c r="H557" i="12"/>
  <c r="H546" i="12"/>
  <c r="H561" i="12" s="1"/>
  <c r="I493" i="12"/>
  <c r="I482" i="12"/>
  <c r="J484" i="12"/>
  <c r="J499" i="12" s="1"/>
  <c r="L484" i="12"/>
  <c r="L499" i="12" s="1"/>
  <c r="H379" i="12"/>
  <c r="J548" i="12"/>
  <c r="K550" i="12" s="1"/>
  <c r="J559" i="12"/>
  <c r="H606" i="12"/>
  <c r="H617" i="12"/>
  <c r="J431" i="12"/>
  <c r="J420" i="12"/>
  <c r="H484" i="12"/>
  <c r="H499" i="12" s="1"/>
  <c r="J373" i="12"/>
  <c r="J362" i="12"/>
  <c r="K364" i="12" s="1"/>
  <c r="K544" i="12"/>
  <c r="K555" i="12"/>
  <c r="J480" i="12"/>
  <c r="J476" i="12"/>
  <c r="K431" i="12"/>
  <c r="K420" i="12"/>
  <c r="H548" i="12"/>
  <c r="I550" i="12" s="1"/>
  <c r="H559" i="12"/>
  <c r="H565" i="12"/>
  <c r="H593" i="12" a="1"/>
  <c r="H593" i="12" s="1"/>
  <c r="H608" i="12"/>
  <c r="H623" i="12" s="1"/>
  <c r="I484" i="12"/>
  <c r="I499" i="12" s="1"/>
  <c r="H360" i="12"/>
  <c r="H375" i="12" s="1"/>
  <c r="I418" i="12"/>
  <c r="H358" i="12"/>
  <c r="H369" i="12"/>
  <c r="K617" i="12"/>
  <c r="K606" i="12"/>
  <c r="I617" i="12"/>
  <c r="I606" i="12"/>
  <c r="J617" i="12"/>
  <c r="J606" i="12"/>
  <c r="I544" i="12"/>
  <c r="I555" i="12"/>
  <c r="K604" i="12"/>
  <c r="H503" i="12"/>
  <c r="H531" i="12" a="1"/>
  <c r="H531" i="12" s="1"/>
  <c r="J544" i="12"/>
  <c r="J555" i="12"/>
  <c r="H345" i="12" a="1"/>
  <c r="H345" i="12" s="1"/>
  <c r="H317" i="12"/>
  <c r="H604" i="12"/>
  <c r="K358" i="12"/>
  <c r="K369" i="12"/>
  <c r="J418" i="12"/>
  <c r="L431" i="12"/>
  <c r="L420" i="12"/>
  <c r="K362" i="12"/>
  <c r="L364" i="12" s="1"/>
  <c r="K373" i="12"/>
  <c r="I420" i="12"/>
  <c r="I431" i="12"/>
  <c r="J604" i="12"/>
  <c r="I422" i="12"/>
  <c r="I437" i="12" s="1"/>
  <c r="K418" i="12"/>
  <c r="K476" i="12"/>
  <c r="K480" i="12"/>
  <c r="L476" i="12"/>
  <c r="L480" i="12"/>
  <c r="I480" i="12"/>
  <c r="L356" i="12"/>
  <c r="H422" i="12"/>
  <c r="H437" i="12" s="1"/>
  <c r="K309" i="12"/>
  <c r="K298" i="12"/>
  <c r="K313" i="12" s="1"/>
  <c r="J300" i="12"/>
  <c r="K302" i="12" s="1"/>
  <c r="J311" i="12"/>
  <c r="H290" i="12"/>
  <c r="H294" i="12"/>
  <c r="L307" i="12"/>
  <c r="L296" i="12"/>
  <c r="I300" i="12"/>
  <c r="J302" i="12" s="1"/>
  <c r="I311" i="12"/>
  <c r="H255" i="12"/>
  <c r="H283" i="12" a="1"/>
  <c r="H283" i="12" s="1"/>
  <c r="I307" i="12"/>
  <c r="I296" i="12"/>
  <c r="H159" i="12" a="1"/>
  <c r="H159" i="12" s="1"/>
  <c r="H131" i="12"/>
  <c r="K234" i="12"/>
  <c r="K245" i="12"/>
  <c r="K172" i="12"/>
  <c r="K183" i="12"/>
  <c r="L247" i="12"/>
  <c r="L236" i="12"/>
  <c r="L251" i="12" s="1"/>
  <c r="K170" i="12"/>
  <c r="H172" i="12"/>
  <c r="H183" i="12"/>
  <c r="K236" i="12"/>
  <c r="K251" i="12" s="1"/>
  <c r="K247" i="12"/>
  <c r="I232" i="12"/>
  <c r="H193" i="12"/>
  <c r="L176" i="12"/>
  <c r="J187" i="12"/>
  <c r="J176" i="12"/>
  <c r="K178" i="12" s="1"/>
  <c r="K232" i="12"/>
  <c r="J236" i="12"/>
  <c r="J251" i="12" s="1"/>
  <c r="I234" i="12"/>
  <c r="I245" i="12"/>
  <c r="I187" i="12"/>
  <c r="I176" i="12"/>
  <c r="J178" i="12" s="1"/>
  <c r="L249" i="12"/>
  <c r="L238" i="12"/>
  <c r="H238" i="12"/>
  <c r="I240" i="12" s="1"/>
  <c r="H249" i="12"/>
  <c r="H112" i="12"/>
  <c r="H127" i="12" s="1"/>
  <c r="H69" i="12"/>
  <c r="H97" i="12" a="1"/>
  <c r="H97" i="12" s="1"/>
  <c r="H114" i="12"/>
  <c r="I116" i="12" s="1"/>
  <c r="H125" i="12"/>
  <c r="H110" i="12"/>
  <c r="H121" i="12"/>
  <c r="L121" i="12"/>
  <c r="L110" i="12"/>
  <c r="L108" i="12"/>
  <c r="I121" i="12"/>
  <c r="I110" i="12"/>
  <c r="K121" i="12"/>
  <c r="K110" i="12"/>
  <c r="I112" i="12"/>
  <c r="I127" i="12" s="1"/>
  <c r="K114" i="12"/>
  <c r="L116" i="12" s="1"/>
  <c r="K125" i="12"/>
  <c r="K123" i="12"/>
  <c r="K112" i="12"/>
  <c r="K127" i="12" s="1"/>
  <c r="I108" i="12"/>
  <c r="C36" i="7"/>
  <c r="L1788" i="12" l="1"/>
  <c r="L5942" i="12"/>
  <c r="K3969" i="12"/>
  <c r="K3958" i="12"/>
  <c r="L3960" i="12" s="1"/>
  <c r="J5457" i="12"/>
  <c r="H2419" i="12"/>
  <c r="H2408" i="12"/>
  <c r="I2410" i="12" s="1"/>
  <c r="J5756" i="12"/>
  <c r="K5758" i="12" s="1"/>
  <c r="J5767" i="12"/>
  <c r="L1861" i="12"/>
  <c r="L2594" i="12"/>
  <c r="L2605" i="12"/>
  <c r="L424" i="12"/>
  <c r="L559" i="12"/>
  <c r="I4330" i="12"/>
  <c r="J4332" i="12" s="1"/>
  <c r="I3163" i="12"/>
  <c r="J6128" i="12"/>
  <c r="K6130" i="12" s="1"/>
  <c r="K1365" i="12"/>
  <c r="L5829" i="12"/>
  <c r="L3411" i="12"/>
  <c r="L3400" i="12"/>
  <c r="L796" i="12"/>
  <c r="L2098" i="12"/>
  <c r="K3163" i="12"/>
  <c r="L5891" i="12"/>
  <c r="K3597" i="12"/>
  <c r="K1292" i="12"/>
  <c r="L1294" i="12" s="1"/>
  <c r="I869" i="12"/>
  <c r="I4268" i="12"/>
  <c r="J4270" i="12" s="1"/>
  <c r="I3659" i="12"/>
  <c r="J3473" i="12"/>
  <c r="H3907" i="12"/>
  <c r="K2543" i="12"/>
  <c r="K2532" i="12"/>
  <c r="L2534" i="12" s="1"/>
  <c r="H4144" i="12"/>
  <c r="I4146" i="12" s="1"/>
  <c r="K3783" i="12"/>
  <c r="K1602" i="12"/>
  <c r="L1604" i="12" s="1"/>
  <c r="L1292" i="12"/>
  <c r="I3411" i="12"/>
  <c r="L3768" i="12"/>
  <c r="L3779" i="12"/>
  <c r="K4702" i="12"/>
  <c r="L4704" i="12" s="1"/>
  <c r="L3028" i="12"/>
  <c r="J3400" i="12"/>
  <c r="K3402" i="12" s="1"/>
  <c r="L1609" i="12"/>
  <c r="L1598" i="12"/>
  <c r="L1613" i="12"/>
  <c r="L1602" i="12"/>
  <c r="H4516" i="12"/>
  <c r="I4518" i="12" s="1"/>
  <c r="H4527" i="12"/>
  <c r="J3969" i="12"/>
  <c r="J3958" i="12"/>
  <c r="K3960" i="12" s="1"/>
  <c r="I2656" i="12"/>
  <c r="J2658" i="12" s="1"/>
  <c r="L3772" i="12"/>
  <c r="L3783" i="12"/>
  <c r="K3039" i="12"/>
  <c r="L2667" i="12"/>
  <c r="K982" i="12"/>
  <c r="L984" i="12" s="1"/>
  <c r="L5508" i="12"/>
  <c r="J3965" i="12"/>
  <c r="J3954" i="12"/>
  <c r="I4155" i="12"/>
  <c r="J2222" i="12"/>
  <c r="K2224" i="12" s="1"/>
  <c r="J2233" i="12"/>
  <c r="I1230" i="12"/>
  <c r="J1232" i="12" s="1"/>
  <c r="K1861" i="12"/>
  <c r="H1664" i="12"/>
  <c r="I1666" i="12" s="1"/>
  <c r="K3338" i="12"/>
  <c r="L3340" i="12" s="1"/>
  <c r="J2218" i="12"/>
  <c r="J2229" i="12"/>
  <c r="J3710" i="12"/>
  <c r="K3712" i="12" s="1"/>
  <c r="J114" i="12"/>
  <c r="K116" i="12" s="1"/>
  <c r="I6190" i="12"/>
  <c r="J6192" i="12" s="1"/>
  <c r="I6201" i="12"/>
  <c r="I3597" i="12"/>
  <c r="I3586" i="12"/>
  <c r="J3588" i="12" s="1"/>
  <c r="K4651" i="12"/>
  <c r="H362" i="12"/>
  <c r="I364" i="12" s="1"/>
  <c r="K1923" i="12"/>
  <c r="K683" i="12"/>
  <c r="K311" i="12"/>
  <c r="L4330" i="12"/>
  <c r="L4341" i="12"/>
  <c r="I5457" i="12"/>
  <c r="H1485" i="12"/>
  <c r="H1474" i="12"/>
  <c r="I1536" i="12"/>
  <c r="I1547" i="12"/>
  <c r="L4326" i="12"/>
  <c r="L4337" i="12"/>
  <c r="H5085" i="12"/>
  <c r="I1613" i="12"/>
  <c r="I1602" i="12"/>
  <c r="J1604" i="12" s="1"/>
  <c r="L5008" i="12"/>
  <c r="L5019" i="12"/>
  <c r="I1598" i="12"/>
  <c r="I1609" i="12"/>
  <c r="I1164" i="12"/>
  <c r="I1175" i="12"/>
  <c r="H4082" i="12"/>
  <c r="I4084" i="12" s="1"/>
  <c r="H4093" i="12"/>
  <c r="K3535" i="12"/>
  <c r="K3524" i="12"/>
  <c r="L3526" i="12" s="1"/>
  <c r="I6139" i="12"/>
  <c r="I6128" i="12"/>
  <c r="J6130" i="12" s="1"/>
  <c r="I1168" i="12"/>
  <c r="J1170" i="12" s="1"/>
  <c r="I1179" i="12"/>
  <c r="K3520" i="12"/>
  <c r="K3531" i="12"/>
  <c r="H745" i="12"/>
  <c r="H734" i="12"/>
  <c r="I736" i="12" s="1"/>
  <c r="J6066" i="12"/>
  <c r="K6068" i="12" s="1"/>
  <c r="J6077" i="12"/>
  <c r="I1664" i="12"/>
  <c r="J1666" i="12" s="1"/>
  <c r="I4082" i="12"/>
  <c r="J4084" i="12" s="1"/>
  <c r="K4268" i="12"/>
  <c r="L4270" i="12" s="1"/>
  <c r="K4279" i="12"/>
  <c r="L1489" i="12"/>
  <c r="L1478" i="12"/>
  <c r="J989" i="12"/>
  <c r="J978" i="12"/>
  <c r="H3458" i="12"/>
  <c r="H3469" i="12"/>
  <c r="K4330" i="12"/>
  <c r="L4332" i="12" s="1"/>
  <c r="K4341" i="12"/>
  <c r="J993" i="12"/>
  <c r="J982" i="12"/>
  <c r="K984" i="12" s="1"/>
  <c r="H3473" i="12"/>
  <c r="H3462" i="12"/>
  <c r="I3464" i="12" s="1"/>
  <c r="K2729" i="12"/>
  <c r="K2718" i="12"/>
  <c r="L2720" i="12" s="1"/>
  <c r="L672" i="12"/>
  <c r="H3225" i="12"/>
  <c r="L5085" i="12"/>
  <c r="L4155" i="12"/>
  <c r="L4144" i="12"/>
  <c r="I3710" i="12"/>
  <c r="J3712" i="12" s="1"/>
  <c r="I3721" i="12"/>
  <c r="H6186" i="12"/>
  <c r="H6197" i="12"/>
  <c r="J1675" i="12"/>
  <c r="J1664" i="12"/>
  <c r="K1666" i="12" s="1"/>
  <c r="L1664" i="12"/>
  <c r="H6128" i="12"/>
  <c r="I6130" i="12" s="1"/>
  <c r="I4020" i="12"/>
  <c r="J4022" i="12" s="1"/>
  <c r="I4031" i="12"/>
  <c r="I373" i="12"/>
  <c r="I362" i="12"/>
  <c r="J364" i="12" s="1"/>
  <c r="H6201" i="12"/>
  <c r="H6190" i="12"/>
  <c r="I6192" i="12" s="1"/>
  <c r="J1912" i="12"/>
  <c r="K1914" i="12" s="1"/>
  <c r="I5767" i="12"/>
  <c r="H4268" i="12"/>
  <c r="I4270" i="12" s="1"/>
  <c r="H4279" i="12"/>
  <c r="K2047" i="12"/>
  <c r="K2036" i="12"/>
  <c r="L2038" i="12" s="1"/>
  <c r="I4016" i="12"/>
  <c r="I4027" i="12"/>
  <c r="I358" i="12"/>
  <c r="I369" i="12"/>
  <c r="L5023" i="12"/>
  <c r="L5012" i="12"/>
  <c r="H1489" i="12"/>
  <c r="H1478" i="12"/>
  <c r="I1480" i="12" s="1"/>
  <c r="K4206" i="12"/>
  <c r="L4208" i="12" s="1"/>
  <c r="K4217" i="12"/>
  <c r="I1551" i="12"/>
  <c r="I1540" i="12"/>
  <c r="J1542" i="12" s="1"/>
  <c r="J6015" i="12"/>
  <c r="J6004" i="12"/>
  <c r="K6006" i="12" s="1"/>
  <c r="J6186" i="12"/>
  <c r="J6197" i="12"/>
  <c r="I5012" i="12"/>
  <c r="J5014" i="12" s="1"/>
  <c r="I5023" i="12"/>
  <c r="J5508" i="12"/>
  <c r="K5510" i="12" s="1"/>
  <c r="J5519" i="12"/>
  <c r="H5023" i="12"/>
  <c r="H5012" i="12"/>
  <c r="I5014" i="12" s="1"/>
  <c r="H5205" i="12"/>
  <c r="H5194" i="12"/>
  <c r="L5581" i="12"/>
  <c r="L5570" i="12"/>
  <c r="J5880" i="12"/>
  <c r="K5882" i="12" s="1"/>
  <c r="J5891" i="12"/>
  <c r="K5391" i="12"/>
  <c r="K5380" i="12"/>
  <c r="H5019" i="12"/>
  <c r="H5008" i="12"/>
  <c r="H5457" i="12"/>
  <c r="H5446" i="12"/>
  <c r="I5448" i="12" s="1"/>
  <c r="I5395" i="12"/>
  <c r="I5384" i="12"/>
  <c r="J5386" i="12" s="1"/>
  <c r="K5384" i="12"/>
  <c r="L5386" i="12" s="1"/>
  <c r="K5395" i="12"/>
  <c r="J5818" i="12"/>
  <c r="K5820" i="12" s="1"/>
  <c r="J5829" i="12"/>
  <c r="J5876" i="12"/>
  <c r="J5887" i="12"/>
  <c r="H5767" i="12"/>
  <c r="H5756" i="12"/>
  <c r="I5758" i="12" s="1"/>
  <c r="H6015" i="12"/>
  <c r="H6004" i="12"/>
  <c r="I6006" i="12" s="1"/>
  <c r="L5198" i="12"/>
  <c r="L5209" i="12"/>
  <c r="K5023" i="12"/>
  <c r="K5012" i="12"/>
  <c r="L5014" i="12" s="1"/>
  <c r="L5147" i="12"/>
  <c r="L5136" i="12"/>
  <c r="K5318" i="12"/>
  <c r="K5329" i="12"/>
  <c r="J5632" i="12"/>
  <c r="K5634" i="12" s="1"/>
  <c r="J5643" i="12"/>
  <c r="I5953" i="12"/>
  <c r="I5942" i="12"/>
  <c r="J5944" i="12" s="1"/>
  <c r="H6000" i="12"/>
  <c r="H6011" i="12"/>
  <c r="J5515" i="12"/>
  <c r="J5504" i="12"/>
  <c r="K5577" i="12"/>
  <c r="K5566" i="12"/>
  <c r="I5380" i="12"/>
  <c r="I5391" i="12"/>
  <c r="I5825" i="12"/>
  <c r="I5814" i="12"/>
  <c r="L5143" i="12"/>
  <c r="L5132" i="12"/>
  <c r="I5318" i="12"/>
  <c r="I5329" i="12"/>
  <c r="K5322" i="12"/>
  <c r="L5324" i="12" s="1"/>
  <c r="K5333" i="12"/>
  <c r="J5639" i="12"/>
  <c r="J5628" i="12"/>
  <c r="K5694" i="12"/>
  <c r="L5696" i="12" s="1"/>
  <c r="K5705" i="12"/>
  <c r="J5333" i="12"/>
  <c r="J5322" i="12"/>
  <c r="K5324" i="12" s="1"/>
  <c r="I6000" i="12"/>
  <c r="I6011" i="12"/>
  <c r="I5333" i="12"/>
  <c r="I5322" i="12"/>
  <c r="J5324" i="12" s="1"/>
  <c r="J5329" i="12"/>
  <c r="J5318" i="12"/>
  <c r="J5023" i="12"/>
  <c r="J5012" i="12"/>
  <c r="K5014" i="12" s="1"/>
  <c r="I6015" i="12"/>
  <c r="I6004" i="12"/>
  <c r="J6006" i="12" s="1"/>
  <c r="H5198" i="12"/>
  <c r="I5200" i="12" s="1"/>
  <c r="H5209" i="12"/>
  <c r="J5814" i="12"/>
  <c r="J5825" i="12"/>
  <c r="J5008" i="12"/>
  <c r="J5019" i="12"/>
  <c r="I5829" i="12"/>
  <c r="I5818" i="12"/>
  <c r="J5820" i="12" s="1"/>
  <c r="H5581" i="12"/>
  <c r="H5570" i="12"/>
  <c r="I5572" i="12" s="1"/>
  <c r="I5019" i="12"/>
  <c r="I5008" i="12"/>
  <c r="L6201" i="12"/>
  <c r="L6190" i="12"/>
  <c r="K5457" i="12"/>
  <c r="K5446" i="12"/>
  <c r="L5448" i="12" s="1"/>
  <c r="H5566" i="12"/>
  <c r="H5577" i="12"/>
  <c r="K5825" i="12"/>
  <c r="K5814" i="12"/>
  <c r="L6139" i="12"/>
  <c r="L6128" i="12"/>
  <c r="K5570" i="12"/>
  <c r="L5572" i="12" s="1"/>
  <c r="K5581" i="12"/>
  <c r="J6190" i="12"/>
  <c r="K6192" i="12" s="1"/>
  <c r="J6201" i="12"/>
  <c r="K5271" i="12"/>
  <c r="K5260" i="12"/>
  <c r="L5262" i="12" s="1"/>
  <c r="K5632" i="12"/>
  <c r="L5634" i="12" s="1"/>
  <c r="K5643" i="12"/>
  <c r="K6004" i="12"/>
  <c r="L6006" i="12" s="1"/>
  <c r="K6015" i="12"/>
  <c r="J5074" i="12"/>
  <c r="K5076" i="12" s="1"/>
  <c r="J5085" i="12"/>
  <c r="K5829" i="12"/>
  <c r="K5818" i="12"/>
  <c r="L5820" i="12" s="1"/>
  <c r="L6124" i="12"/>
  <c r="L6135" i="12"/>
  <c r="J2915" i="12"/>
  <c r="J2904" i="12"/>
  <c r="K2906" i="12" s="1"/>
  <c r="J3582" i="12"/>
  <c r="J3593" i="12"/>
  <c r="L4950" i="12"/>
  <c r="L4961" i="12"/>
  <c r="J3283" i="12"/>
  <c r="J3272" i="12"/>
  <c r="K4144" i="12"/>
  <c r="L4146" i="12" s="1"/>
  <c r="K4155" i="12"/>
  <c r="L4833" i="12"/>
  <c r="L4822" i="12"/>
  <c r="J4899" i="12"/>
  <c r="J4888" i="12"/>
  <c r="K4890" i="12" s="1"/>
  <c r="H2667" i="12"/>
  <c r="H2656" i="12"/>
  <c r="I2658" i="12" s="1"/>
  <c r="K3648" i="12"/>
  <c r="L3650" i="12" s="1"/>
  <c r="K3659" i="12"/>
  <c r="L4093" i="12"/>
  <c r="L4082" i="12"/>
  <c r="J2911" i="12"/>
  <c r="J2900" i="12"/>
  <c r="I2787" i="12"/>
  <c r="I2776" i="12"/>
  <c r="I3535" i="12"/>
  <c r="I3524" i="12"/>
  <c r="J3526" i="12" s="1"/>
  <c r="K2590" i="12"/>
  <c r="K2601" i="12"/>
  <c r="J4454" i="12"/>
  <c r="K4456" i="12" s="1"/>
  <c r="J4465" i="12"/>
  <c r="I2977" i="12"/>
  <c r="I2966" i="12"/>
  <c r="J2968" i="12" s="1"/>
  <c r="H3841" i="12"/>
  <c r="H3830" i="12"/>
  <c r="K3710" i="12"/>
  <c r="L3712" i="12" s="1"/>
  <c r="K3721" i="12"/>
  <c r="I3028" i="12"/>
  <c r="J3030" i="12" s="1"/>
  <c r="I3039" i="12"/>
  <c r="H2977" i="12"/>
  <c r="H2966" i="12"/>
  <c r="I2968" i="12" s="1"/>
  <c r="J2605" i="12"/>
  <c r="J2594" i="12"/>
  <c r="K2596" i="12" s="1"/>
  <c r="L4884" i="12"/>
  <c r="L4895" i="12"/>
  <c r="L3163" i="12"/>
  <c r="L3152" i="12"/>
  <c r="K2656" i="12"/>
  <c r="L2658" i="12" s="1"/>
  <c r="K2667" i="12"/>
  <c r="K2853" i="12"/>
  <c r="K2842" i="12"/>
  <c r="L2844" i="12" s="1"/>
  <c r="K2663" i="12"/>
  <c r="K2652" i="12"/>
  <c r="J4640" i="12"/>
  <c r="K4642" i="12" s="1"/>
  <c r="J4651" i="12"/>
  <c r="J4155" i="12"/>
  <c r="J4144" i="12"/>
  <c r="K4146" i="12" s="1"/>
  <c r="K4151" i="12"/>
  <c r="K4140" i="12"/>
  <c r="J4151" i="12"/>
  <c r="J4140" i="12"/>
  <c r="K4020" i="12"/>
  <c r="L4022" i="12" s="1"/>
  <c r="K4031" i="12"/>
  <c r="L4089" i="12"/>
  <c r="L4078" i="12"/>
  <c r="I2842" i="12"/>
  <c r="J2844" i="12" s="1"/>
  <c r="I2853" i="12"/>
  <c r="K2605" i="12"/>
  <c r="K2594" i="12"/>
  <c r="L2596" i="12" s="1"/>
  <c r="K3225" i="12"/>
  <c r="K3214" i="12"/>
  <c r="L3216" i="12" s="1"/>
  <c r="J4461" i="12"/>
  <c r="J4450" i="12"/>
  <c r="H3845" i="12"/>
  <c r="H3834" i="12"/>
  <c r="I3836" i="12" s="1"/>
  <c r="L3272" i="12"/>
  <c r="L3283" i="12"/>
  <c r="L3958" i="12"/>
  <c r="L3969" i="12"/>
  <c r="L4268" i="12"/>
  <c r="L4279" i="12"/>
  <c r="I4709" i="12"/>
  <c r="I4698" i="12"/>
  <c r="K3101" i="12"/>
  <c r="K3090" i="12"/>
  <c r="L3092" i="12" s="1"/>
  <c r="H3520" i="12"/>
  <c r="H3531" i="12"/>
  <c r="I4713" i="12"/>
  <c r="I4702" i="12"/>
  <c r="J4704" i="12" s="1"/>
  <c r="I4527" i="12"/>
  <c r="I4516" i="12"/>
  <c r="J4518" i="12" s="1"/>
  <c r="I3276" i="12"/>
  <c r="J3278" i="12" s="1"/>
  <c r="I3287" i="12"/>
  <c r="H4775" i="12"/>
  <c r="H4764" i="12"/>
  <c r="I4766" i="12" s="1"/>
  <c r="J4330" i="12"/>
  <c r="K4332" i="12" s="1"/>
  <c r="J4341" i="12"/>
  <c r="J3097" i="12"/>
  <c r="J3086" i="12"/>
  <c r="J2725" i="12"/>
  <c r="J2714" i="12"/>
  <c r="L3903" i="12"/>
  <c r="L3892" i="12"/>
  <c r="I2911" i="12"/>
  <c r="I2900" i="12"/>
  <c r="H2962" i="12"/>
  <c r="H2973" i="12"/>
  <c r="J2590" i="12"/>
  <c r="J2601" i="12"/>
  <c r="L4899" i="12"/>
  <c r="L4888" i="12"/>
  <c r="H3287" i="12"/>
  <c r="H3276" i="12"/>
  <c r="I3278" i="12" s="1"/>
  <c r="J4213" i="12"/>
  <c r="J4202" i="12"/>
  <c r="J4217" i="12"/>
  <c r="J4206" i="12"/>
  <c r="K4208" i="12" s="1"/>
  <c r="H4826" i="12"/>
  <c r="I4828" i="12" s="1"/>
  <c r="H4837" i="12"/>
  <c r="H4709" i="12"/>
  <c r="H4698" i="12"/>
  <c r="I3845" i="12"/>
  <c r="I3834" i="12"/>
  <c r="J3836" i="12" s="1"/>
  <c r="J3090" i="12"/>
  <c r="K3092" i="12" s="1"/>
  <c r="J3101" i="12"/>
  <c r="H3411" i="12"/>
  <c r="H3400" i="12"/>
  <c r="I3402" i="12" s="1"/>
  <c r="J3214" i="12"/>
  <c r="K3216" i="12" s="1"/>
  <c r="J3225" i="12"/>
  <c r="K3086" i="12"/>
  <c r="K3097" i="12"/>
  <c r="H3721" i="12"/>
  <c r="H3710" i="12"/>
  <c r="I3712" i="12" s="1"/>
  <c r="H3039" i="12"/>
  <c r="H3028" i="12"/>
  <c r="I3030" i="12" s="1"/>
  <c r="H4202" i="12"/>
  <c r="H4213" i="12"/>
  <c r="H3090" i="12"/>
  <c r="I3092" i="12" s="1"/>
  <c r="H3101" i="12"/>
  <c r="I4523" i="12"/>
  <c r="I4512" i="12"/>
  <c r="I3283" i="12"/>
  <c r="I3272" i="12"/>
  <c r="H4760" i="12"/>
  <c r="H4771" i="12"/>
  <c r="J4031" i="12"/>
  <c r="J4020" i="12"/>
  <c r="K4022" i="12" s="1"/>
  <c r="J4337" i="12"/>
  <c r="J4326" i="12"/>
  <c r="H2718" i="12"/>
  <c r="I2720" i="12" s="1"/>
  <c r="H2729" i="12"/>
  <c r="L3659" i="12"/>
  <c r="L3648" i="12"/>
  <c r="K4392" i="12"/>
  <c r="L4394" i="12" s="1"/>
  <c r="K4403" i="12"/>
  <c r="J4516" i="12"/>
  <c r="K4518" i="12" s="1"/>
  <c r="J4527" i="12"/>
  <c r="H4465" i="12"/>
  <c r="H4454" i="12"/>
  <c r="I4456" i="12" s="1"/>
  <c r="L4589" i="12"/>
  <c r="L4578" i="12"/>
  <c r="I4585" i="12"/>
  <c r="I4574" i="12"/>
  <c r="H3958" i="12"/>
  <c r="I3960" i="12" s="1"/>
  <c r="H3969" i="12"/>
  <c r="I3090" i="12"/>
  <c r="J3092" i="12" s="1"/>
  <c r="I3101" i="12"/>
  <c r="H4574" i="12"/>
  <c r="H4585" i="12"/>
  <c r="L3349" i="12"/>
  <c r="L3338" i="12"/>
  <c r="H4713" i="12"/>
  <c r="H4702" i="12"/>
  <c r="I4704" i="12" s="1"/>
  <c r="J3287" i="12"/>
  <c r="J3276" i="12"/>
  <c r="K3278" i="12" s="1"/>
  <c r="L4837" i="12"/>
  <c r="L4826" i="12"/>
  <c r="J4884" i="12"/>
  <c r="J4895" i="12"/>
  <c r="K2849" i="12"/>
  <c r="K2838" i="12"/>
  <c r="J2718" i="12"/>
  <c r="K2720" i="12" s="1"/>
  <c r="J2729" i="12"/>
  <c r="L3907" i="12"/>
  <c r="L3896" i="12"/>
  <c r="K4884" i="12"/>
  <c r="K4895" i="12"/>
  <c r="H3717" i="12"/>
  <c r="H3706" i="12"/>
  <c r="H3035" i="12"/>
  <c r="H3024" i="12"/>
  <c r="H4217" i="12"/>
  <c r="H4206" i="12"/>
  <c r="I4208" i="12" s="1"/>
  <c r="H3097" i="12"/>
  <c r="H3086" i="12"/>
  <c r="J4016" i="12"/>
  <c r="J4027" i="12"/>
  <c r="L3655" i="12"/>
  <c r="L3644" i="12"/>
  <c r="K4082" i="12"/>
  <c r="L4084" i="12" s="1"/>
  <c r="K4093" i="12"/>
  <c r="J4523" i="12"/>
  <c r="J4512" i="12"/>
  <c r="J3586" i="12"/>
  <c r="K3588" i="12" s="1"/>
  <c r="J3597" i="12"/>
  <c r="I2791" i="12"/>
  <c r="I2780" i="12"/>
  <c r="J2782" i="12" s="1"/>
  <c r="K4899" i="12"/>
  <c r="K4888" i="12"/>
  <c r="L4890" i="12" s="1"/>
  <c r="J4578" i="12"/>
  <c r="K4580" i="12" s="1"/>
  <c r="J4589" i="12"/>
  <c r="L4206" i="12"/>
  <c r="L4217" i="12"/>
  <c r="L2911" i="12"/>
  <c r="L2900" i="12"/>
  <c r="H2594" i="12"/>
  <c r="I2596" i="12" s="1"/>
  <c r="H2605" i="12"/>
  <c r="K4078" i="12"/>
  <c r="K4089" i="12"/>
  <c r="H3349" i="12"/>
  <c r="H3338" i="12"/>
  <c r="I3340" i="12" s="1"/>
  <c r="H2853" i="12"/>
  <c r="H2842" i="12"/>
  <c r="I2844" i="12" s="1"/>
  <c r="H3535" i="12"/>
  <c r="H3524" i="12"/>
  <c r="I3526" i="12" s="1"/>
  <c r="I3462" i="12"/>
  <c r="J3464" i="12" s="1"/>
  <c r="I3473" i="12"/>
  <c r="L3101" i="12"/>
  <c r="L3090" i="12"/>
  <c r="J2977" i="12"/>
  <c r="J2966" i="12"/>
  <c r="K2968" i="12" s="1"/>
  <c r="J2842" i="12"/>
  <c r="K2844" i="12" s="1"/>
  <c r="J2853" i="12"/>
  <c r="H4589" i="12"/>
  <c r="H4578" i="12"/>
  <c r="I4580" i="12" s="1"/>
  <c r="I3958" i="12"/>
  <c r="J3960" i="12" s="1"/>
  <c r="I3969" i="12"/>
  <c r="J3896" i="12"/>
  <c r="K3898" i="12" s="1"/>
  <c r="J3907" i="12"/>
  <c r="L4020" i="12"/>
  <c r="L4031" i="12"/>
  <c r="L3276" i="12"/>
  <c r="L3287" i="12"/>
  <c r="J3338" i="12"/>
  <c r="K3340" i="12" s="1"/>
  <c r="J3349" i="12"/>
  <c r="I2543" i="12"/>
  <c r="I2532" i="12"/>
  <c r="J2534" i="12" s="1"/>
  <c r="K4454" i="12"/>
  <c r="L4456" i="12" s="1"/>
  <c r="K4465" i="12"/>
  <c r="J4574" i="12"/>
  <c r="J4585" i="12"/>
  <c r="L2915" i="12"/>
  <c r="L2904" i="12"/>
  <c r="J4093" i="12"/>
  <c r="J4082" i="12"/>
  <c r="K4084" i="12" s="1"/>
  <c r="I2915" i="12"/>
  <c r="I2904" i="12"/>
  <c r="J2906" i="12" s="1"/>
  <c r="I3458" i="12"/>
  <c r="I3469" i="12"/>
  <c r="L3097" i="12"/>
  <c r="L3086" i="12"/>
  <c r="J4403" i="12"/>
  <c r="J4392" i="12"/>
  <c r="K4394" i="12" s="1"/>
  <c r="I4589" i="12"/>
  <c r="I4578" i="12"/>
  <c r="J4580" i="12" s="1"/>
  <c r="J2973" i="12"/>
  <c r="J2962" i="12"/>
  <c r="I3035" i="12"/>
  <c r="I3024" i="12"/>
  <c r="J2849" i="12"/>
  <c r="J2838" i="12"/>
  <c r="H4341" i="12"/>
  <c r="H4330" i="12"/>
  <c r="I4332" i="12" s="1"/>
  <c r="J2036" i="12"/>
  <c r="K2038" i="12" s="1"/>
  <c r="J2047" i="12"/>
  <c r="K1671" i="12"/>
  <c r="K1660" i="12"/>
  <c r="I2043" i="12"/>
  <c r="I2032" i="12"/>
  <c r="I1908" i="12"/>
  <c r="I1919" i="12"/>
  <c r="I1365" i="12"/>
  <c r="I1354" i="12"/>
  <c r="J1356" i="12" s="1"/>
  <c r="K1788" i="12"/>
  <c r="L1790" i="12" s="1"/>
  <c r="K1799" i="12"/>
  <c r="L1423" i="12"/>
  <c r="L1412" i="12"/>
  <c r="J2032" i="12"/>
  <c r="J2043" i="12"/>
  <c r="K1675" i="12"/>
  <c r="K1664" i="12"/>
  <c r="L1666" i="12" s="1"/>
  <c r="J1861" i="12"/>
  <c r="J1850" i="12"/>
  <c r="K1852" i="12" s="1"/>
  <c r="K1726" i="12"/>
  <c r="L1728" i="12" s="1"/>
  <c r="K1737" i="12"/>
  <c r="H2233" i="12"/>
  <c r="H2222" i="12"/>
  <c r="I2224" i="12" s="1"/>
  <c r="J1857" i="12"/>
  <c r="J1846" i="12"/>
  <c r="K1733" i="12"/>
  <c r="K1722" i="12"/>
  <c r="H2229" i="12"/>
  <c r="H2218" i="12"/>
  <c r="H2295" i="12"/>
  <c r="H2284" i="12"/>
  <c r="I2286" i="12" s="1"/>
  <c r="H2280" i="12"/>
  <c r="H2291" i="12"/>
  <c r="K1485" i="12"/>
  <c r="K1474" i="12"/>
  <c r="H2094" i="12"/>
  <c r="H2105" i="12"/>
  <c r="H1726" i="12"/>
  <c r="I1728" i="12" s="1"/>
  <c r="H1737" i="12"/>
  <c r="L1551" i="12"/>
  <c r="L1540" i="12"/>
  <c r="I2470" i="12"/>
  <c r="J2472" i="12" s="1"/>
  <c r="I2481" i="12"/>
  <c r="H2470" i="12"/>
  <c r="I2472" i="12" s="1"/>
  <c r="H2481" i="12"/>
  <c r="J1416" i="12"/>
  <c r="K1418" i="12" s="1"/>
  <c r="J1427" i="12"/>
  <c r="J2167" i="12"/>
  <c r="J2156" i="12"/>
  <c r="K1551" i="12"/>
  <c r="K1540" i="12"/>
  <c r="L1542" i="12" s="1"/>
  <c r="J1733" i="12"/>
  <c r="J1722" i="12"/>
  <c r="H2098" i="12"/>
  <c r="I2100" i="12" s="1"/>
  <c r="H2109" i="12"/>
  <c r="H1733" i="12"/>
  <c r="H1722" i="12"/>
  <c r="L1547" i="12"/>
  <c r="L1536" i="12"/>
  <c r="I2466" i="12"/>
  <c r="I2477" i="12"/>
  <c r="H2466" i="12"/>
  <c r="H2477" i="12"/>
  <c r="I1923" i="12"/>
  <c r="I1912" i="12"/>
  <c r="J1914" i="12" s="1"/>
  <c r="L2419" i="12"/>
  <c r="L2408" i="12"/>
  <c r="K1489" i="12"/>
  <c r="K1478" i="12"/>
  <c r="L1480" i="12" s="1"/>
  <c r="J2171" i="12"/>
  <c r="J2160" i="12"/>
  <c r="K2162" i="12" s="1"/>
  <c r="K1547" i="12"/>
  <c r="K1536" i="12"/>
  <c r="J1726" i="12"/>
  <c r="K1728" i="12" s="1"/>
  <c r="J1737" i="12"/>
  <c r="I1416" i="12"/>
  <c r="J1418" i="12" s="1"/>
  <c r="I1427" i="12"/>
  <c r="H1602" i="12"/>
  <c r="I1604" i="12" s="1"/>
  <c r="H1613" i="12"/>
  <c r="I2047" i="12"/>
  <c r="I2036" i="12"/>
  <c r="J2038" i="12" s="1"/>
  <c r="L2357" i="12"/>
  <c r="L2346" i="12"/>
  <c r="H1365" i="12"/>
  <c r="H1354" i="12"/>
  <c r="I1356" i="12" s="1"/>
  <c r="K2404" i="12"/>
  <c r="K2415" i="12"/>
  <c r="I1412" i="12"/>
  <c r="I1423" i="12"/>
  <c r="H1598" i="12"/>
  <c r="H1609" i="12"/>
  <c r="L2353" i="12"/>
  <c r="L2342" i="12"/>
  <c r="H1350" i="12"/>
  <c r="H1361" i="12"/>
  <c r="H1850" i="12"/>
  <c r="I1852" i="12" s="1"/>
  <c r="H1861" i="12"/>
  <c r="H1536" i="12"/>
  <c r="H1547" i="12"/>
  <c r="J1292" i="12"/>
  <c r="K1294" i="12" s="1"/>
  <c r="J1303" i="12"/>
  <c r="J1540" i="12"/>
  <c r="K1542" i="12" s="1"/>
  <c r="J1551" i="12"/>
  <c r="K2233" i="12"/>
  <c r="K2222" i="12"/>
  <c r="L2224" i="12" s="1"/>
  <c r="H1551" i="12"/>
  <c r="H1540" i="12"/>
  <c r="I1542" i="12" s="1"/>
  <c r="K1795" i="12"/>
  <c r="K1784" i="12"/>
  <c r="K2419" i="12"/>
  <c r="K2408" i="12"/>
  <c r="L2410" i="12" s="1"/>
  <c r="H2047" i="12"/>
  <c r="H2036" i="12"/>
  <c r="I2038" i="12" s="1"/>
  <c r="J1536" i="12"/>
  <c r="J1547" i="12"/>
  <c r="L1427" i="12"/>
  <c r="L1416" i="12"/>
  <c r="J741" i="12"/>
  <c r="J730" i="12"/>
  <c r="J672" i="12"/>
  <c r="K674" i="12" s="1"/>
  <c r="J683" i="12"/>
  <c r="J745" i="12"/>
  <c r="J734" i="12"/>
  <c r="K736" i="12" s="1"/>
  <c r="H1117" i="12"/>
  <c r="H1106" i="12"/>
  <c r="I1108" i="12" s="1"/>
  <c r="J679" i="12"/>
  <c r="J668" i="12"/>
  <c r="J1117" i="12"/>
  <c r="J1106" i="12"/>
  <c r="K1108" i="12" s="1"/>
  <c r="I1044" i="12"/>
  <c r="J1046" i="12" s="1"/>
  <c r="I1055" i="12"/>
  <c r="K1044" i="12"/>
  <c r="L1046" i="12" s="1"/>
  <c r="K1055" i="12"/>
  <c r="J858" i="12"/>
  <c r="K860" i="12" s="1"/>
  <c r="J869" i="12"/>
  <c r="J1113" i="12"/>
  <c r="J1102" i="12"/>
  <c r="H993" i="12"/>
  <c r="H982" i="12"/>
  <c r="I984" i="12" s="1"/>
  <c r="H989" i="12"/>
  <c r="H978" i="12"/>
  <c r="K610" i="12"/>
  <c r="L612" i="12" s="1"/>
  <c r="K621" i="12"/>
  <c r="I610" i="12"/>
  <c r="J612" i="12" s="1"/>
  <c r="I621" i="12"/>
  <c r="J482" i="12"/>
  <c r="J493" i="12"/>
  <c r="L482" i="12"/>
  <c r="L493" i="12"/>
  <c r="K493" i="12"/>
  <c r="K482" i="12"/>
  <c r="K435" i="12"/>
  <c r="K424" i="12"/>
  <c r="L426" i="12" s="1"/>
  <c r="L362" i="12"/>
  <c r="L373" i="12"/>
  <c r="I497" i="12"/>
  <c r="I486" i="12"/>
  <c r="J488" i="12" s="1"/>
  <c r="J424" i="12"/>
  <c r="K426" i="12" s="1"/>
  <c r="J435" i="12"/>
  <c r="K497" i="12"/>
  <c r="K486" i="12"/>
  <c r="L488" i="12" s="1"/>
  <c r="H610" i="12"/>
  <c r="I612" i="12" s="1"/>
  <c r="H621" i="12"/>
  <c r="J497" i="12"/>
  <c r="J486" i="12"/>
  <c r="K488" i="12" s="1"/>
  <c r="J621" i="12"/>
  <c r="J610" i="12"/>
  <c r="K612" i="12" s="1"/>
  <c r="I424" i="12"/>
  <c r="J426" i="12" s="1"/>
  <c r="I435" i="12"/>
  <c r="K548" i="12"/>
  <c r="L550" i="12" s="1"/>
  <c r="K559" i="12"/>
  <c r="H424" i="12"/>
  <c r="I426" i="12" s="1"/>
  <c r="H435" i="12"/>
  <c r="L497" i="12"/>
  <c r="L486" i="12"/>
  <c r="H300" i="12"/>
  <c r="I302" i="12" s="1"/>
  <c r="H311" i="12"/>
  <c r="H296" i="12"/>
  <c r="H307" i="12"/>
  <c r="I238" i="12"/>
  <c r="J240" i="12" s="1"/>
  <c r="I249" i="12"/>
  <c r="K176" i="12"/>
  <c r="L178" i="12" s="1"/>
  <c r="K187" i="12"/>
  <c r="K238" i="12"/>
  <c r="L240" i="12" s="1"/>
  <c r="K249" i="12"/>
  <c r="L125" i="12"/>
  <c r="L114" i="12"/>
  <c r="I114" i="12"/>
  <c r="J116" i="12" s="1"/>
  <c r="I125" i="12"/>
  <c r="L7" i="12"/>
  <c r="F31" i="12"/>
  <c r="F28" i="12"/>
  <c r="L20" i="12"/>
  <c r="K20" i="12"/>
  <c r="J20" i="12"/>
  <c r="I20" i="12"/>
  <c r="H20" i="12"/>
  <c r="F20" i="12"/>
  <c r="F18" i="12" s="1"/>
  <c r="C7" i="12"/>
  <c r="B7" i="12" a="1"/>
  <c r="B7" i="12" s="1"/>
  <c r="B69" i="12" l="1" a="1"/>
  <c r="B69" i="12" s="1"/>
  <c r="K38" i="12"/>
  <c r="K42" i="12" s="1"/>
  <c r="K44" i="12"/>
  <c r="K50" i="12" s="1"/>
  <c r="H38" i="12"/>
  <c r="H42" i="12" s="1"/>
  <c r="E37" i="12" a="1"/>
  <c r="E37" i="12" s="1"/>
  <c r="H44" i="12"/>
  <c r="H61" i="12" s="1"/>
  <c r="E36" i="12" a="1"/>
  <c r="E36" i="12" s="1"/>
  <c r="I38" i="12"/>
  <c r="I44" i="12"/>
  <c r="I61" i="12" s="1"/>
  <c r="I16" i="4" s="1"/>
  <c r="J38" i="12"/>
  <c r="J42" i="12" s="1"/>
  <c r="J44" i="12"/>
  <c r="J61" i="12" s="1"/>
  <c r="J16" i="4" s="1"/>
  <c r="L38" i="12"/>
  <c r="L44" i="12"/>
  <c r="L50" i="12" s="1"/>
  <c r="F32" i="4"/>
  <c r="E32" i="4"/>
  <c r="B131" i="12" l="1" a="1"/>
  <c r="B131" i="12" s="1"/>
  <c r="H46" i="12"/>
  <c r="H63" i="12" s="1"/>
  <c r="J50" i="12"/>
  <c r="J65" i="12" s="1"/>
  <c r="H50" i="12"/>
  <c r="I50" i="12"/>
  <c r="I65" i="12" s="1"/>
  <c r="K46" i="12"/>
  <c r="K52" i="12" s="1"/>
  <c r="L54" i="12" s="1"/>
  <c r="H35" i="12" a="1"/>
  <c r="H35" i="12" s="1"/>
  <c r="J48" i="12"/>
  <c r="J59" i="12"/>
  <c r="I46" i="12"/>
  <c r="I42" i="12"/>
  <c r="H48" i="12"/>
  <c r="H59" i="12"/>
  <c r="L46" i="12"/>
  <c r="L42" i="12"/>
  <c r="L65" i="12"/>
  <c r="L61" i="12"/>
  <c r="L16" i="4" s="1"/>
  <c r="J46" i="12"/>
  <c r="K65" i="12"/>
  <c r="K61" i="12"/>
  <c r="K59" i="12"/>
  <c r="K14" i="4" s="1"/>
  <c r="K48" i="12"/>
  <c r="K16" i="4"/>
  <c r="J14" i="4"/>
  <c r="H16" i="4"/>
  <c r="B193" i="12" l="1" a="1"/>
  <c r="B193" i="12" s="1"/>
  <c r="K63" i="12"/>
  <c r="H65" i="12"/>
  <c r="L63" i="12"/>
  <c r="L52" i="12"/>
  <c r="L59" i="12"/>
  <c r="L14" i="4" s="1"/>
  <c r="L48" i="12"/>
  <c r="I59" i="12"/>
  <c r="I14" i="4" s="1"/>
  <c r="I48" i="12"/>
  <c r="H52" i="12"/>
  <c r="I63" i="12"/>
  <c r="I52" i="12"/>
  <c r="J54" i="12" s="1"/>
  <c r="J52" i="12"/>
  <c r="K54" i="12" s="1"/>
  <c r="J63" i="12"/>
  <c r="D92" i="5" l="1"/>
  <c r="B255" i="12" a="1"/>
  <c r="B255" i="12" s="1"/>
  <c r="B317" i="12" s="1" a="1"/>
  <c r="B317" i="12" s="1"/>
  <c r="I54" i="12"/>
  <c r="D155" i="5"/>
  <c r="D182" i="5"/>
  <c r="D88" i="5"/>
  <c r="D48" i="5"/>
  <c r="D75" i="5"/>
  <c r="D133" i="5"/>
  <c r="D114" i="5"/>
  <c r="D60" i="5"/>
  <c r="D47" i="5"/>
  <c r="D33" i="5"/>
  <c r="D18" i="5"/>
  <c r="D65" i="5"/>
  <c r="D174" i="5"/>
  <c r="D82" i="5"/>
  <c r="D160" i="5"/>
  <c r="D169" i="5"/>
  <c r="D116" i="5"/>
  <c r="D170" i="5"/>
  <c r="D181" i="5"/>
  <c r="D30" i="5"/>
  <c r="D128" i="5"/>
  <c r="D101" i="5"/>
  <c r="D89" i="5"/>
  <c r="D61" i="5"/>
  <c r="D20" i="5"/>
  <c r="D19" i="5"/>
  <c r="D156" i="5"/>
  <c r="D187" i="5"/>
  <c r="D103" i="5"/>
  <c r="D102" i="5"/>
  <c r="D62" i="5"/>
  <c r="D35" i="5"/>
  <c r="D7" i="5"/>
  <c r="D6" i="5"/>
  <c r="D161" i="5"/>
  <c r="D104" i="5"/>
  <c r="D183" i="5"/>
  <c r="D41" i="5"/>
  <c r="D49" i="5"/>
  <c r="D8" i="5"/>
  <c r="D34" i="5"/>
  <c r="D83" i="5"/>
  <c r="D111" i="5"/>
  <c r="D143" i="5"/>
  <c r="D23" i="5"/>
  <c r="D131" i="5"/>
  <c r="D142" i="5"/>
  <c r="D40" i="5"/>
  <c r="D21" i="5"/>
  <c r="D68" i="5"/>
  <c r="D188" i="5"/>
  <c r="D134" i="5"/>
  <c r="D91" i="5"/>
  <c r="D192" i="5"/>
  <c r="D50" i="5"/>
  <c r="D117" i="5"/>
  <c r="D69" i="5"/>
  <c r="D176" i="5"/>
  <c r="D189" i="5"/>
  <c r="D107" i="5"/>
  <c r="D144" i="5"/>
  <c r="D10" i="5"/>
  <c r="D171" i="5"/>
  <c r="D27" i="5"/>
  <c r="D106" i="5"/>
  <c r="D136" i="5"/>
  <c r="D149" i="5"/>
  <c r="D162" i="5"/>
  <c r="D175" i="5"/>
  <c r="D80" i="5"/>
  <c r="D64" i="5"/>
  <c r="D137" i="5"/>
  <c r="D154" i="5"/>
  <c r="D158" i="5"/>
  <c r="D9" i="5"/>
  <c r="D15" i="5"/>
  <c r="D16" i="5"/>
  <c r="D57" i="5"/>
  <c r="D84" i="5"/>
  <c r="D71" i="5"/>
  <c r="D185" i="5"/>
  <c r="D132" i="5"/>
  <c r="D186" i="5"/>
  <c r="D95" i="5"/>
  <c r="D25" i="5"/>
  <c r="D11" i="5"/>
  <c r="D124" i="5"/>
  <c r="D77" i="5"/>
  <c r="D90" i="5"/>
  <c r="D152" i="5"/>
  <c r="D93" i="5"/>
  <c r="D123" i="5"/>
  <c r="D112" i="5"/>
  <c r="D54" i="5"/>
  <c r="D120" i="5"/>
  <c r="D125" i="5"/>
  <c r="D178" i="5"/>
  <c r="D147" i="5"/>
  <c r="D173" i="5"/>
  <c r="D129" i="5"/>
  <c r="D139" i="5"/>
  <c r="D180" i="5"/>
  <c r="D140" i="5"/>
  <c r="D14" i="5"/>
  <c r="D98" i="5"/>
  <c r="D130" i="5"/>
  <c r="D85" i="5"/>
  <c r="D36" i="5"/>
  <c r="D79" i="5"/>
  <c r="D163" i="5"/>
  <c r="D53" i="5"/>
  <c r="D135" i="5"/>
  <c r="D148" i="5"/>
  <c r="D94" i="5"/>
  <c r="D145" i="5"/>
  <c r="D96" i="5"/>
  <c r="D66" i="5"/>
  <c r="D86" i="5"/>
  <c r="D12" i="5"/>
  <c r="D22" i="5"/>
  <c r="D67" i="5"/>
  <c r="D108" i="5"/>
  <c r="D121" i="5"/>
  <c r="D39" i="5"/>
  <c r="D118" i="5"/>
  <c r="D37" i="5"/>
  <c r="D167" i="5"/>
  <c r="D127" i="5"/>
  <c r="D99" i="5"/>
  <c r="D113" i="5"/>
  <c r="D179" i="5"/>
  <c r="D190" i="5"/>
  <c r="D109" i="5"/>
  <c r="D52" i="5"/>
  <c r="D157" i="5"/>
  <c r="D159" i="5"/>
  <c r="D24" i="5"/>
  <c r="D151" i="5"/>
  <c r="D110" i="5"/>
  <c r="D73" i="5"/>
  <c r="D45" i="5"/>
  <c r="D126" i="5"/>
  <c r="D164" i="5"/>
  <c r="D63" i="5"/>
  <c r="D146" i="5"/>
  <c r="D119" i="5"/>
  <c r="D42" i="5"/>
  <c r="D105" i="5"/>
  <c r="D28" i="5"/>
  <c r="D184" i="5"/>
  <c r="D100" i="5"/>
  <c r="D72" i="5"/>
  <c r="D31" i="5"/>
  <c r="D58" i="5"/>
  <c r="D76" i="5"/>
  <c r="D177" i="5"/>
  <c r="D191" i="5"/>
  <c r="D150" i="5"/>
  <c r="D153" i="5"/>
  <c r="D56" i="5"/>
  <c r="D78" i="5"/>
  <c r="D138" i="5"/>
  <c r="D168" i="5"/>
  <c r="D74" i="5"/>
  <c r="D46" i="5"/>
  <c r="D17" i="5"/>
  <c r="D44" i="5"/>
  <c r="D115" i="5"/>
  <c r="D81" i="5"/>
  <c r="D122" i="5"/>
  <c r="D43" i="5"/>
  <c r="D70" i="5"/>
  <c r="D13" i="5"/>
  <c r="D29" i="5"/>
  <c r="D166" i="5"/>
  <c r="D172" i="5"/>
  <c r="D38" i="5"/>
  <c r="D51" i="5"/>
  <c r="D165" i="5"/>
  <c r="D55" i="5"/>
  <c r="D141" i="5"/>
  <c r="D87" i="5"/>
  <c r="D59" i="5"/>
  <c r="D32" i="5"/>
  <c r="D26" i="5"/>
  <c r="D97" i="5"/>
  <c r="B379" i="12" l="1" a="1"/>
  <c r="B379" i="12" s="1"/>
  <c r="B441" i="12" l="1" a="1"/>
  <c r="B441" i="12" s="1"/>
  <c r="B503" i="12" s="1" a="1"/>
  <c r="B503" i="12" s="1"/>
  <c r="T8" i="5"/>
  <c r="T7" i="5"/>
  <c r="S8" i="5"/>
  <c r="S7" i="5"/>
  <c r="R9" i="5"/>
  <c r="T9" i="5" s="1"/>
  <c r="D33" i="4"/>
  <c r="B565" i="12" l="1" a="1"/>
  <c r="B565" i="12" s="1"/>
  <c r="K22" i="4"/>
  <c r="L22" i="4"/>
  <c r="I18" i="4"/>
  <c r="L18" i="4"/>
  <c r="K18" i="4"/>
  <c r="J18" i="4"/>
  <c r="J22" i="4"/>
  <c r="I22" i="4"/>
  <c r="D34" i="4"/>
  <c r="E33" i="4"/>
  <c r="F33" i="4"/>
  <c r="B627" i="12" l="1" a="1"/>
  <c r="B627" i="12" s="1"/>
  <c r="B689" i="12" s="1" a="1"/>
  <c r="B689" i="12" s="1"/>
  <c r="B751" i="12" s="1" a="1"/>
  <c r="B751" i="12" s="1"/>
  <c r="B813" i="12" s="1" a="1"/>
  <c r="B813" i="12" s="1"/>
  <c r="B875" i="12" s="1" a="1"/>
  <c r="B875" i="12" s="1"/>
  <c r="B937" i="12" s="1" a="1"/>
  <c r="B937" i="12" s="1"/>
  <c r="B999" i="12" s="1" a="1"/>
  <c r="B999" i="12" s="1"/>
  <c r="B1061" i="12" s="1" a="1"/>
  <c r="B1061" i="12" s="1"/>
  <c r="B1123" i="12" s="1" a="1"/>
  <c r="B1123" i="12" s="1"/>
  <c r="B1185" i="12" s="1" a="1"/>
  <c r="B1185" i="12" s="1"/>
  <c r="B1247" i="12" s="1" a="1"/>
  <c r="B1247" i="12" s="1"/>
  <c r="B1309" i="12" s="1" a="1"/>
  <c r="B1309" i="12" s="1"/>
  <c r="B1371" i="12" s="1" a="1"/>
  <c r="B1371" i="12" s="1"/>
  <c r="B1433" i="12" s="1" a="1"/>
  <c r="B1433" i="12" s="1"/>
  <c r="B1495" i="12" s="1" a="1"/>
  <c r="B1495" i="12" s="1"/>
  <c r="B1557" i="12" s="1" a="1"/>
  <c r="B1557" i="12" s="1"/>
  <c r="B1619" i="12" s="1" a="1"/>
  <c r="B1619" i="12" s="1"/>
  <c r="B1681" i="12" s="1" a="1"/>
  <c r="B1681" i="12" s="1"/>
  <c r="B1743" i="12" s="1" a="1"/>
  <c r="B1743" i="12" s="1"/>
  <c r="B1805" i="12" s="1" a="1"/>
  <c r="B1805" i="12" s="1"/>
  <c r="B1867" i="12" s="1" a="1"/>
  <c r="B1867" i="12" s="1"/>
  <c r="B1929" i="12" s="1" a="1"/>
  <c r="B1929" i="12" s="1"/>
  <c r="B1991" i="12" s="1" a="1"/>
  <c r="B1991" i="12" s="1"/>
  <c r="B2053" i="12" s="1" a="1"/>
  <c r="B2053" i="12" s="1"/>
  <c r="B2115" i="12" s="1" a="1"/>
  <c r="B2115" i="12" s="1"/>
  <c r="B2177" i="12" s="1" a="1"/>
  <c r="B2177" i="12" s="1"/>
  <c r="B2239" i="12" s="1" a="1"/>
  <c r="B2239" i="12" s="1"/>
  <c r="B2301" i="12" s="1" a="1"/>
  <c r="B2301" i="12" s="1"/>
  <c r="B2363" i="12" s="1" a="1"/>
  <c r="B2363" i="12" s="1"/>
  <c r="B2425" i="12" s="1" a="1"/>
  <c r="B2425" i="12" s="1"/>
  <c r="B2487" i="12" s="1" a="1"/>
  <c r="B2487" i="12" s="1"/>
  <c r="B2549" i="12" s="1" a="1"/>
  <c r="B2549" i="12" s="1"/>
  <c r="B2611" i="12" s="1" a="1"/>
  <c r="B2611" i="12" s="1"/>
  <c r="B2673" i="12" s="1" a="1"/>
  <c r="B2673" i="12" s="1"/>
  <c r="B2735" i="12" s="1" a="1"/>
  <c r="B2735" i="12" s="1"/>
  <c r="B2797" i="12" s="1" a="1"/>
  <c r="B2797" i="12" s="1"/>
  <c r="B2859" i="12" s="1" a="1"/>
  <c r="B2859" i="12" s="1"/>
  <c r="B2921" i="12" s="1" a="1"/>
  <c r="B2921" i="12" s="1"/>
  <c r="B2983" i="12" s="1" a="1"/>
  <c r="B2983" i="12" s="1"/>
  <c r="B3045" i="12" s="1" a="1"/>
  <c r="B3045" i="12" s="1"/>
  <c r="B3107" i="12" s="1" a="1"/>
  <c r="B3107" i="12" s="1"/>
  <c r="B3169" i="12" s="1" a="1"/>
  <c r="B3169" i="12" s="1"/>
  <c r="B3231" i="12" s="1" a="1"/>
  <c r="B3231" i="12" s="1"/>
  <c r="B3293" i="12" s="1" a="1"/>
  <c r="B3293" i="12" s="1"/>
  <c r="B3355" i="12" s="1" a="1"/>
  <c r="B3355" i="12" s="1"/>
  <c r="B3417" i="12" s="1" a="1"/>
  <c r="B3417" i="12" s="1"/>
  <c r="B3479" i="12" s="1" a="1"/>
  <c r="B3479" i="12" s="1"/>
  <c r="B3541" i="12" s="1" a="1"/>
  <c r="B3541" i="12" s="1"/>
  <c r="B3603" i="12" s="1" a="1"/>
  <c r="B3603" i="12" s="1"/>
  <c r="B3665" i="12" s="1" a="1"/>
  <c r="B3665" i="12" s="1"/>
  <c r="B3727" i="12" s="1" a="1"/>
  <c r="B3727" i="12" s="1"/>
  <c r="B3789" i="12" s="1" a="1"/>
  <c r="B3789" i="12" s="1"/>
  <c r="B3851" i="12" s="1" a="1"/>
  <c r="B3851" i="12" s="1"/>
  <c r="B3913" i="12" s="1" a="1"/>
  <c r="B3913" i="12" s="1"/>
  <c r="B3975" i="12" s="1" a="1"/>
  <c r="B3975" i="12" s="1"/>
  <c r="B4037" i="12" s="1" a="1"/>
  <c r="B4037" i="12" s="1"/>
  <c r="B4099" i="12" s="1" a="1"/>
  <c r="B4099" i="12" s="1"/>
  <c r="B4161" i="12" s="1" a="1"/>
  <c r="B4161" i="12" s="1"/>
  <c r="B4223" i="12" s="1" a="1"/>
  <c r="B4223" i="12" s="1"/>
  <c r="B4285" i="12" s="1" a="1"/>
  <c r="B4285" i="12" s="1"/>
  <c r="B4347" i="12" s="1" a="1"/>
  <c r="B4347" i="12" s="1"/>
  <c r="B4409" i="12" s="1" a="1"/>
  <c r="B4409" i="12" s="1"/>
  <c r="B4471" i="12" s="1" a="1"/>
  <c r="B4471" i="12" s="1"/>
  <c r="B4533" i="12" s="1" a="1"/>
  <c r="B4533" i="12" s="1"/>
  <c r="B4595" i="12" s="1" a="1"/>
  <c r="B4595" i="12" s="1"/>
  <c r="B4657" i="12" s="1" a="1"/>
  <c r="B4657" i="12" s="1"/>
  <c r="B4719" i="12" s="1" a="1"/>
  <c r="B4719" i="12" s="1"/>
  <c r="B4781" i="12" s="1" a="1"/>
  <c r="B4781" i="12" s="1"/>
  <c r="B4843" i="12" s="1" a="1"/>
  <c r="B4843" i="12" s="1"/>
  <c r="B4905" i="12" s="1" a="1"/>
  <c r="B4905" i="12" s="1"/>
  <c r="B4967" i="12" s="1" a="1"/>
  <c r="B4967" i="12" s="1"/>
  <c r="B5029" i="12" s="1" a="1"/>
  <c r="B5029" i="12" s="1"/>
  <c r="B5091" i="12" s="1" a="1"/>
  <c r="B5091" i="12" s="1"/>
  <c r="B5153" i="12" s="1" a="1"/>
  <c r="B5153" i="12" s="1"/>
  <c r="B5215" i="12" s="1" a="1"/>
  <c r="B5215" i="12" s="1"/>
  <c r="B5277" i="12" s="1" a="1"/>
  <c r="B5277" i="12" s="1"/>
  <c r="B5339" i="12" s="1" a="1"/>
  <c r="B5339" i="12" s="1"/>
  <c r="B5401" i="12" s="1" a="1"/>
  <c r="B5401" i="12" s="1"/>
  <c r="B5463" i="12" s="1" a="1"/>
  <c r="B5463" i="12" s="1"/>
  <c r="B5525" i="12" s="1" a="1"/>
  <c r="B5525" i="12" s="1"/>
  <c r="B5587" i="12" s="1" a="1"/>
  <c r="B5587" i="12" s="1"/>
  <c r="B5649" i="12" s="1" a="1"/>
  <c r="B5649" i="12" s="1"/>
  <c r="B5711" i="12" s="1" a="1"/>
  <c r="B5711" i="12" s="1"/>
  <c r="B5773" i="12" s="1" a="1"/>
  <c r="B5773" i="12" s="1"/>
  <c r="B5835" i="12" s="1" a="1"/>
  <c r="B5835" i="12" s="1"/>
  <c r="B5897" i="12" s="1" a="1"/>
  <c r="B5897" i="12" s="1"/>
  <c r="B5959" i="12" s="1" a="1"/>
  <c r="B5959" i="12" s="1"/>
  <c r="B6021" i="12" s="1" a="1"/>
  <c r="B6021" i="12" s="1"/>
  <c r="B6083" i="12" s="1" a="1"/>
  <c r="B6083" i="12" s="1"/>
  <c r="B6145" i="12" s="1" a="1"/>
  <c r="B6145" i="12" s="1"/>
  <c r="D35" i="4"/>
  <c r="E34" i="4"/>
  <c r="F34" i="4"/>
  <c r="F35" i="4" l="1"/>
  <c r="E35" i="4"/>
  <c r="D36" i="4"/>
  <c r="F36" i="4" l="1"/>
  <c r="E36" i="4"/>
  <c r="D37" i="4"/>
  <c r="F7" i="5"/>
  <c r="F8" i="5" s="1"/>
  <c r="F9" i="5" s="1"/>
  <c r="F10" i="5" s="1"/>
  <c r="F11" i="5" s="1"/>
  <c r="F12" i="5" s="1"/>
  <c r="F13" i="5" s="1"/>
  <c r="F14" i="5" s="1"/>
  <c r="F15" i="5" s="1"/>
  <c r="F16" i="5" s="1"/>
  <c r="F17" i="5" s="1"/>
  <c r="F18" i="5" s="1"/>
  <c r="F19" i="5" s="1"/>
  <c r="F20" i="5" s="1"/>
  <c r="F21" i="5" s="1"/>
  <c r="F22" i="5" s="1"/>
  <c r="F23" i="5" s="1"/>
  <c r="F24" i="5" s="1"/>
  <c r="F25" i="5" s="1"/>
  <c r="F26" i="5" s="1"/>
  <c r="F27" i="5" s="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F77" i="5" s="1"/>
  <c r="F78" i="5" s="1"/>
  <c r="F79" i="5" s="1"/>
  <c r="F80" i="5" s="1"/>
  <c r="F81" i="5" s="1"/>
  <c r="F82" i="5" s="1"/>
  <c r="F83" i="5" s="1"/>
  <c r="F84" i="5" s="1"/>
  <c r="F85" i="5" s="1"/>
  <c r="F86" i="5" s="1"/>
  <c r="F87" i="5" s="1"/>
  <c r="F88" i="5" s="1"/>
  <c r="F89" i="5" s="1"/>
  <c r="F90" i="5" s="1"/>
  <c r="F91" i="5" s="1"/>
  <c r="F92" i="5" s="1"/>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119" i="5" s="1"/>
  <c r="F120" i="5" s="1"/>
  <c r="F121" i="5" s="1"/>
  <c r="F122" i="5" s="1"/>
  <c r="F123" i="5" s="1"/>
  <c r="F124" i="5" s="1"/>
  <c r="F125" i="5" s="1"/>
  <c r="F126" i="5" s="1"/>
  <c r="F127" i="5" s="1"/>
  <c r="F128" i="5" s="1"/>
  <c r="F129" i="5" s="1"/>
  <c r="F130" i="5" s="1"/>
  <c r="F131" i="5" s="1"/>
  <c r="F132" i="5" s="1"/>
  <c r="F133" i="5" s="1"/>
  <c r="F134" i="5" s="1"/>
  <c r="F135" i="5" s="1"/>
  <c r="F136" i="5" s="1"/>
  <c r="F137" i="5" s="1"/>
  <c r="F138" i="5" s="1"/>
  <c r="F139" i="5" s="1"/>
  <c r="F140" i="5" s="1"/>
  <c r="F141" i="5" s="1"/>
  <c r="F142" i="5" s="1"/>
  <c r="F143" i="5" s="1"/>
  <c r="F144" i="5" s="1"/>
  <c r="F145" i="5" s="1"/>
  <c r="F146" i="5" s="1"/>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91" i="5" s="1"/>
  <c r="F192" i="5" s="1"/>
  <c r="P8" i="5"/>
  <c r="F65" i="12" l="1"/>
  <c r="F63" i="12"/>
  <c r="F50" i="12"/>
  <c r="F46" i="12"/>
  <c r="F37" i="4"/>
  <c r="E37" i="4"/>
  <c r="D38" i="4"/>
  <c r="S6" i="5"/>
  <c r="S9" i="5" s="1"/>
  <c r="F38" i="4" l="1"/>
  <c r="E38" i="4"/>
  <c r="D39" i="4"/>
  <c r="F18" i="4"/>
  <c r="F22" i="4"/>
  <c r="D22" i="4" s="1"/>
  <c r="J20" i="4"/>
  <c r="L20" i="4"/>
  <c r="K20" i="4"/>
  <c r="F39" i="4" l="1"/>
  <c r="E39" i="4"/>
  <c r="D40" i="4"/>
  <c r="J24" i="4"/>
  <c r="K24" i="4"/>
  <c r="F40" i="4" l="1"/>
  <c r="E40" i="4"/>
  <c r="D41" i="4"/>
  <c r="K26" i="4"/>
  <c r="L24" i="4"/>
  <c r="L26" i="4" s="1"/>
  <c r="F41" i="4" l="1"/>
  <c r="E41" i="4"/>
  <c r="D42" i="4"/>
  <c r="I24" i="4"/>
  <c r="J26" i="4" s="1"/>
  <c r="I20" i="4"/>
  <c r="F42" i="4" l="1"/>
  <c r="E42" i="4"/>
  <c r="D43" i="4"/>
  <c r="F43" i="4" l="1"/>
  <c r="E43" i="4"/>
  <c r="D44" i="4"/>
  <c r="E6" i="5"/>
  <c r="E96" i="5"/>
  <c r="E192" i="5"/>
  <c r="E151" i="5"/>
  <c r="E54" i="5"/>
  <c r="E107" i="5"/>
  <c r="E76" i="5"/>
  <c r="E32" i="5"/>
  <c r="E111" i="5"/>
  <c r="E48" i="5"/>
  <c r="E160" i="5"/>
  <c r="E183" i="5"/>
  <c r="E188" i="5"/>
  <c r="E133" i="5"/>
  <c r="E87" i="5"/>
  <c r="E90" i="5"/>
  <c r="E35" i="5"/>
  <c r="E86" i="5"/>
  <c r="E43" i="5"/>
  <c r="E101" i="5"/>
  <c r="E126" i="5"/>
  <c r="E55" i="5"/>
  <c r="E83" i="5"/>
  <c r="E44" i="5"/>
  <c r="E134" i="5"/>
  <c r="E123" i="5"/>
  <c r="E11" i="5"/>
  <c r="E25" i="5"/>
  <c r="E122" i="5"/>
  <c r="E23" i="5"/>
  <c r="E168" i="5"/>
  <c r="E68" i="5"/>
  <c r="E189" i="5"/>
  <c r="E60" i="5"/>
  <c r="E115" i="5"/>
  <c r="E159" i="5"/>
  <c r="E63" i="5"/>
  <c r="E14" i="5"/>
  <c r="E130" i="5"/>
  <c r="E71" i="5"/>
  <c r="E29" i="5"/>
  <c r="E94" i="5"/>
  <c r="E53" i="5"/>
  <c r="E144" i="5"/>
  <c r="E9" i="5"/>
  <c r="E105" i="5"/>
  <c r="E143" i="5"/>
  <c r="E13" i="5"/>
  <c r="E184" i="5"/>
  <c r="E117" i="5"/>
  <c r="E37" i="5"/>
  <c r="E181" i="5"/>
  <c r="E66" i="5"/>
  <c r="E157" i="5"/>
  <c r="E36" i="5"/>
  <c r="E127" i="5"/>
  <c r="E110" i="5"/>
  <c r="E149" i="5"/>
  <c r="E100" i="5"/>
  <c r="E154" i="5"/>
  <c r="E12" i="5"/>
  <c r="E56" i="5"/>
  <c r="E102" i="5"/>
  <c r="E174" i="5"/>
  <c r="E136" i="5"/>
  <c r="E99" i="5"/>
  <c r="E180" i="5"/>
  <c r="E177" i="5"/>
  <c r="E163" i="5"/>
  <c r="E179" i="5"/>
  <c r="E129" i="5"/>
  <c r="E61" i="5"/>
  <c r="E106" i="5"/>
  <c r="E22" i="5"/>
  <c r="E58" i="5"/>
  <c r="E164" i="5"/>
  <c r="E46" i="5"/>
  <c r="E175" i="5"/>
  <c r="E67" i="5"/>
  <c r="E45" i="5"/>
  <c r="E131" i="5"/>
  <c r="E19" i="5"/>
  <c r="E88" i="5"/>
  <c r="E77" i="5"/>
  <c r="E33" i="5"/>
  <c r="E109" i="5"/>
  <c r="E171" i="5"/>
  <c r="E59" i="5"/>
  <c r="E186" i="5"/>
  <c r="E165" i="5"/>
  <c r="E162" i="5"/>
  <c r="E128" i="5"/>
  <c r="E114" i="5"/>
  <c r="E172" i="5"/>
  <c r="E24" i="5"/>
  <c r="E16" i="5"/>
  <c r="E70" i="5"/>
  <c r="E82" i="5"/>
  <c r="E28" i="5"/>
  <c r="E57" i="5"/>
  <c r="E152" i="5"/>
  <c r="E97" i="5"/>
  <c r="E51" i="5"/>
  <c r="E121" i="5"/>
  <c r="E166" i="5"/>
  <c r="E64" i="5"/>
  <c r="E125" i="5"/>
  <c r="E169" i="5"/>
  <c r="E142" i="5"/>
  <c r="E103" i="5"/>
  <c r="E78" i="5"/>
  <c r="E85" i="5"/>
  <c r="E145" i="5"/>
  <c r="E104" i="5"/>
  <c r="E95" i="5"/>
  <c r="E98" i="5"/>
  <c r="E140" i="5"/>
  <c r="E156" i="5"/>
  <c r="E42" i="5"/>
  <c r="E7" i="5"/>
  <c r="E50" i="5"/>
  <c r="E27" i="5"/>
  <c r="E146" i="5"/>
  <c r="E119" i="5"/>
  <c r="E38" i="5"/>
  <c r="E10" i="5"/>
  <c r="E21" i="5"/>
  <c r="E91" i="5"/>
  <c r="E182" i="5"/>
  <c r="E74" i="5"/>
  <c r="E47" i="5"/>
  <c r="E120" i="5"/>
  <c r="E191" i="5"/>
  <c r="E112" i="5"/>
  <c r="E124" i="5"/>
  <c r="E79" i="5"/>
  <c r="E73" i="5"/>
  <c r="E17" i="5"/>
  <c r="E148" i="5"/>
  <c r="E187" i="5"/>
  <c r="E155" i="5"/>
  <c r="E39" i="5"/>
  <c r="E20" i="5"/>
  <c r="E185" i="5"/>
  <c r="E147" i="5"/>
  <c r="E30" i="5"/>
  <c r="E89" i="5"/>
  <c r="E41" i="5"/>
  <c r="E178" i="5"/>
  <c r="E138" i="5"/>
  <c r="E135" i="5"/>
  <c r="E49" i="5"/>
  <c r="E34" i="5"/>
  <c r="E40" i="5"/>
  <c r="E65" i="5"/>
  <c r="E158" i="5"/>
  <c r="E31" i="5"/>
  <c r="E8" i="5"/>
  <c r="E167" i="5"/>
  <c r="E190" i="5"/>
  <c r="E84" i="5"/>
  <c r="E176" i="5"/>
  <c r="E137" i="5"/>
  <c r="E118" i="5"/>
  <c r="E93" i="5"/>
  <c r="E62" i="5"/>
  <c r="E26" i="5"/>
  <c r="E113" i="5"/>
  <c r="E170" i="5"/>
  <c r="E80" i="5"/>
  <c r="E108" i="5"/>
  <c r="E69" i="5"/>
  <c r="E139" i="5"/>
  <c r="E173" i="5"/>
  <c r="E141" i="5"/>
  <c r="E116" i="5"/>
  <c r="E72" i="5"/>
  <c r="E15" i="5"/>
  <c r="E132" i="5"/>
  <c r="E150" i="5"/>
  <c r="E161" i="5"/>
  <c r="E18" i="5"/>
  <c r="E92" i="5"/>
  <c r="E52" i="5"/>
  <c r="E153" i="5"/>
  <c r="E81" i="5"/>
  <c r="E75" i="5"/>
  <c r="F44" i="4" l="1"/>
  <c r="E44" i="4"/>
  <c r="D45" i="4"/>
  <c r="G64" i="5"/>
  <c r="G53" i="5"/>
  <c r="G106" i="5"/>
  <c r="G48" i="5"/>
  <c r="G13" i="5"/>
  <c r="G120" i="5"/>
  <c r="G35" i="5"/>
  <c r="G67" i="5"/>
  <c r="G149" i="5"/>
  <c r="G126" i="5"/>
  <c r="G138" i="5"/>
  <c r="G8" i="5"/>
  <c r="G158" i="5"/>
  <c r="G38" i="5"/>
  <c r="G61" i="5"/>
  <c r="G71" i="5"/>
  <c r="G41" i="5"/>
  <c r="G155" i="5"/>
  <c r="G148" i="5"/>
  <c r="G37" i="5"/>
  <c r="G143" i="5"/>
  <c r="G70" i="5"/>
  <c r="G171" i="5"/>
  <c r="G10" i="5"/>
  <c r="G146" i="5"/>
  <c r="G150" i="5"/>
  <c r="G102" i="5"/>
  <c r="G144" i="5"/>
  <c r="G180" i="5"/>
  <c r="G130" i="5"/>
  <c r="G188" i="5"/>
  <c r="G45" i="5"/>
  <c r="G177" i="5"/>
  <c r="G79" i="5"/>
  <c r="G114" i="5"/>
  <c r="G62" i="5"/>
  <c r="G156" i="5"/>
  <c r="G39" i="5"/>
  <c r="G115" i="5"/>
  <c r="G93" i="5"/>
  <c r="G40" i="5"/>
  <c r="G122" i="5"/>
  <c r="G184" i="5"/>
  <c r="G84" i="5"/>
  <c r="G47" i="5"/>
  <c r="G187" i="5"/>
  <c r="G108" i="5"/>
  <c r="G80" i="5"/>
  <c r="G98" i="5"/>
  <c r="G189" i="5"/>
  <c r="G60" i="5"/>
  <c r="G52" i="5"/>
  <c r="G78" i="5"/>
  <c r="G174" i="5"/>
  <c r="G134" i="5"/>
  <c r="G168" i="5"/>
  <c r="G58" i="5"/>
  <c r="G30" i="5"/>
  <c r="G103" i="5"/>
  <c r="G75" i="5"/>
  <c r="G170" i="5"/>
  <c r="G11" i="5"/>
  <c r="G162" i="5"/>
  <c r="G16" i="5"/>
  <c r="G107" i="5"/>
  <c r="G14" i="5"/>
  <c r="G142" i="5"/>
  <c r="G153" i="5"/>
  <c r="G94" i="5"/>
  <c r="G100" i="5"/>
  <c r="G191" i="5"/>
  <c r="G12" i="5"/>
  <c r="G96" i="5"/>
  <c r="G178" i="5"/>
  <c r="G129" i="5"/>
  <c r="G165" i="5"/>
  <c r="G157" i="5"/>
  <c r="G33" i="5"/>
  <c r="G163" i="5"/>
  <c r="G137" i="5"/>
  <c r="G109" i="5"/>
  <c r="G95" i="5"/>
  <c r="G152" i="5"/>
  <c r="G92" i="5"/>
  <c r="G77" i="5"/>
  <c r="G119" i="5"/>
  <c r="G141" i="5"/>
  <c r="G111" i="5"/>
  <c r="G172" i="5"/>
  <c r="G9" i="5"/>
  <c r="G133" i="5"/>
  <c r="G145" i="5"/>
  <c r="G104" i="5"/>
  <c r="G81" i="5"/>
  <c r="G27" i="5"/>
  <c r="G57" i="5"/>
  <c r="G136" i="5"/>
  <c r="G89" i="5"/>
  <c r="G166" i="5"/>
  <c r="G131" i="5"/>
  <c r="G69" i="5"/>
  <c r="G7" i="5"/>
  <c r="G125" i="5"/>
  <c r="G181" i="5"/>
  <c r="G121" i="5"/>
  <c r="G160" i="5"/>
  <c r="G190" i="5"/>
  <c r="G82" i="5"/>
  <c r="G118" i="5"/>
  <c r="G28" i="5"/>
  <c r="G127" i="5"/>
  <c r="G135" i="5"/>
  <c r="G42" i="5"/>
  <c r="G173" i="5"/>
  <c r="G175" i="5"/>
  <c r="G22" i="5"/>
  <c r="G56" i="5"/>
  <c r="G15" i="5"/>
  <c r="G31" i="5"/>
  <c r="G97" i="5"/>
  <c r="G54" i="5"/>
  <c r="G147" i="5"/>
  <c r="G179" i="5"/>
  <c r="G68" i="5"/>
  <c r="G176" i="5"/>
  <c r="G128" i="5"/>
  <c r="G132" i="5"/>
  <c r="G46" i="5"/>
  <c r="G186" i="5"/>
  <c r="G18" i="5"/>
  <c r="G151" i="5"/>
  <c r="G86" i="5"/>
  <c r="G65" i="5"/>
  <c r="G154" i="5"/>
  <c r="G87" i="5"/>
  <c r="G72" i="5"/>
  <c r="G101" i="5"/>
  <c r="G161" i="5"/>
  <c r="G17" i="5"/>
  <c r="G24" i="5"/>
  <c r="G112" i="5"/>
  <c r="G85" i="5"/>
  <c r="G88" i="5"/>
  <c r="G29" i="5"/>
  <c r="G25" i="5"/>
  <c r="G55" i="5"/>
  <c r="G192" i="5"/>
  <c r="G76" i="5"/>
  <c r="G117" i="5"/>
  <c r="G23" i="5"/>
  <c r="G66" i="5"/>
  <c r="G167" i="5"/>
  <c r="G159" i="5"/>
  <c r="G26" i="5"/>
  <c r="G20" i="5"/>
  <c r="G140" i="5"/>
  <c r="G83" i="5"/>
  <c r="G139" i="5"/>
  <c r="G116" i="5"/>
  <c r="G21" i="5"/>
  <c r="G182" i="5"/>
  <c r="G99" i="5"/>
  <c r="G6" i="5"/>
  <c r="G164" i="5"/>
  <c r="G43" i="5"/>
  <c r="G113" i="5"/>
  <c r="G51" i="5"/>
  <c r="G34" i="5"/>
  <c r="G105" i="5"/>
  <c r="G50" i="5"/>
  <c r="G123" i="5"/>
  <c r="G59" i="5"/>
  <c r="G169" i="5"/>
  <c r="G63" i="5"/>
  <c r="G91" i="5"/>
  <c r="G183" i="5"/>
  <c r="G74" i="5"/>
  <c r="G124" i="5"/>
  <c r="G44" i="5"/>
  <c r="G73" i="5"/>
  <c r="G49" i="5"/>
  <c r="G32" i="5"/>
  <c r="G19" i="5"/>
  <c r="G185" i="5"/>
  <c r="G36" i="5"/>
  <c r="G90" i="5"/>
  <c r="G110" i="5"/>
  <c r="E45" i="4" l="1"/>
  <c r="F45" i="4"/>
  <c r="D46" i="4"/>
  <c r="E46" i="4" l="1"/>
  <c r="F46" i="4"/>
  <c r="D47" i="4"/>
  <c r="F47" i="4" l="1"/>
  <c r="E47" i="4"/>
  <c r="D48" i="4"/>
  <c r="F48" i="4" l="1"/>
  <c r="E48" i="4"/>
  <c r="D49" i="4"/>
  <c r="E49" i="4" l="1"/>
  <c r="F49" i="4"/>
  <c r="D50" i="4"/>
  <c r="F50" i="4" l="1"/>
  <c r="E50" i="4"/>
  <c r="D51" i="4"/>
  <c r="F51" i="4" l="1"/>
  <c r="E51" i="4"/>
  <c r="D52" i="4"/>
  <c r="E52" i="4" l="1"/>
  <c r="F52" i="4"/>
  <c r="D53" i="4"/>
  <c r="F53" i="4" l="1"/>
  <c r="E53" i="4"/>
  <c r="D54" i="4"/>
  <c r="F54" i="4" l="1"/>
  <c r="E54" i="4"/>
  <c r="D55" i="4"/>
  <c r="E55" i="4" l="1"/>
  <c r="F55" i="4"/>
  <c r="D56" i="4"/>
  <c r="E56" i="4" l="1"/>
  <c r="F56" i="4"/>
  <c r="D57" i="4"/>
  <c r="F57" i="4" l="1"/>
  <c r="E57" i="4"/>
  <c r="D58" i="4"/>
  <c r="F58" i="4" l="1"/>
  <c r="E58" i="4"/>
  <c r="D59" i="4"/>
  <c r="E59" i="4" l="1"/>
  <c r="F59" i="4"/>
  <c r="D60" i="4"/>
  <c r="E60" i="4" l="1"/>
  <c r="F60" i="4"/>
  <c r="D61" i="4"/>
  <c r="F61" i="4" l="1"/>
  <c r="E61" i="4"/>
  <c r="D62" i="4"/>
  <c r="E62" i="4" l="1"/>
  <c r="F62" i="4"/>
  <c r="D63" i="4"/>
  <c r="F63" i="4" l="1"/>
  <c r="E63" i="4"/>
  <c r="D64" i="4"/>
  <c r="E64" i="4" l="1"/>
  <c r="F64" i="4"/>
  <c r="D65" i="4"/>
  <c r="F65" i="4" l="1"/>
  <c r="E65" i="4"/>
  <c r="D66" i="4"/>
  <c r="E66" i="4" l="1"/>
  <c r="F66" i="4"/>
  <c r="D67" i="4"/>
  <c r="E67" i="4" l="1"/>
  <c r="F67" i="4"/>
  <c r="D68" i="4"/>
  <c r="F68" i="4" l="1"/>
  <c r="E68" i="4"/>
  <c r="D69" i="4"/>
  <c r="F69" i="4" l="1"/>
  <c r="E69" i="4"/>
  <c r="D70" i="4"/>
  <c r="F70" i="4" l="1"/>
  <c r="E70" i="4"/>
  <c r="D71" i="4"/>
  <c r="F71" i="4" l="1"/>
  <c r="E71" i="4"/>
  <c r="D72" i="4"/>
  <c r="F72" i="4" l="1"/>
  <c r="E72" i="4"/>
  <c r="D73" i="4"/>
  <c r="E73" i="4" l="1"/>
  <c r="F73" i="4"/>
  <c r="D74" i="4"/>
  <c r="F74" i="4" l="1"/>
  <c r="E74" i="4"/>
  <c r="D75" i="4"/>
  <c r="E75" i="4" l="1"/>
  <c r="F75" i="4"/>
  <c r="D76" i="4"/>
  <c r="F76" i="4" l="1"/>
  <c r="E76" i="4"/>
  <c r="D77" i="4"/>
  <c r="F77" i="4" l="1"/>
  <c r="E77" i="4"/>
  <c r="D78" i="4"/>
  <c r="F78" i="4" l="1"/>
  <c r="E78" i="4"/>
  <c r="D79" i="4"/>
  <c r="F79" i="4" l="1"/>
  <c r="E79" i="4"/>
  <c r="D80" i="4"/>
  <c r="E80" i="4" l="1"/>
  <c r="F80" i="4"/>
  <c r="D81" i="4"/>
  <c r="F81" i="4" l="1"/>
  <c r="E81" i="4"/>
  <c r="D82" i="4"/>
  <c r="E82" i="4" l="1"/>
  <c r="F82" i="4"/>
  <c r="D83" i="4"/>
  <c r="F83" i="4" l="1"/>
  <c r="E83" i="4"/>
  <c r="D84" i="4"/>
  <c r="F84" i="4" l="1"/>
  <c r="E84" i="4"/>
  <c r="D85" i="4"/>
  <c r="E85" i="4" l="1"/>
  <c r="F85" i="4"/>
  <c r="D86" i="4"/>
  <c r="F86" i="4" l="1"/>
  <c r="E86" i="4"/>
  <c r="D87" i="4"/>
  <c r="E87" i="4" l="1"/>
  <c r="F87" i="4"/>
  <c r="D88" i="4"/>
  <c r="E88" i="4" l="1"/>
  <c r="F88" i="4"/>
  <c r="D89" i="4"/>
  <c r="F89" i="4" l="1"/>
  <c r="E89" i="4"/>
  <c r="D90" i="4"/>
  <c r="F90" i="4" l="1"/>
  <c r="E90" i="4"/>
  <c r="D91" i="4"/>
  <c r="E91" i="4" l="1"/>
  <c r="F91" i="4"/>
  <c r="D92" i="4"/>
  <c r="E92" i="4" l="1"/>
  <c r="F92" i="4"/>
  <c r="D93" i="4"/>
  <c r="F93" i="4" l="1"/>
  <c r="E93" i="4"/>
  <c r="D94" i="4"/>
  <c r="E94" i="4" l="1"/>
  <c r="F94" i="4"/>
  <c r="D95" i="4"/>
  <c r="E95" i="4" l="1"/>
  <c r="F95" i="4"/>
  <c r="D96" i="4"/>
  <c r="F96" i="4" l="1"/>
  <c r="E96" i="4"/>
  <c r="D97" i="4"/>
  <c r="E97" i="4" l="1"/>
  <c r="F97" i="4"/>
  <c r="D98" i="4"/>
  <c r="E98" i="4" l="1"/>
  <c r="F98" i="4"/>
  <c r="D99" i="4"/>
  <c r="E99" i="4" l="1"/>
  <c r="F99" i="4"/>
  <c r="D100" i="4"/>
  <c r="F100" i="4" l="1"/>
  <c r="E100" i="4"/>
  <c r="D101" i="4"/>
  <c r="F101" i="4" l="1"/>
  <c r="E101" i="4"/>
  <c r="D102" i="4"/>
  <c r="E102" i="4" l="1"/>
  <c r="F102" i="4"/>
  <c r="D103" i="4"/>
  <c r="E103" i="4" l="1"/>
  <c r="F103" i="4"/>
  <c r="D104" i="4"/>
  <c r="E104" i="4" l="1"/>
  <c r="F104" i="4"/>
  <c r="D105" i="4"/>
  <c r="F105" i="4" l="1"/>
  <c r="E105" i="4"/>
  <c r="D106" i="4"/>
  <c r="E106" i="4" l="1"/>
  <c r="F106" i="4"/>
  <c r="D107" i="4"/>
  <c r="F107" i="4" l="1"/>
  <c r="E107" i="4"/>
  <c r="D108" i="4"/>
  <c r="F108" i="4" l="1"/>
  <c r="E108" i="4"/>
  <c r="D109" i="4"/>
  <c r="F109" i="4" l="1"/>
  <c r="E109" i="4"/>
  <c r="D110" i="4"/>
  <c r="E110" i="4" l="1"/>
  <c r="F110" i="4"/>
  <c r="D111" i="4"/>
  <c r="F111" i="4" l="1"/>
  <c r="E111" i="4"/>
  <c r="D112" i="4"/>
  <c r="E112" i="4" l="1"/>
  <c r="F112" i="4"/>
  <c r="D113" i="4"/>
  <c r="F113" i="4" l="1"/>
  <c r="E113" i="4"/>
  <c r="D114" i="4"/>
  <c r="F114" i="4" l="1"/>
  <c r="E114" i="4"/>
  <c r="D115" i="4"/>
  <c r="F115" i="4" l="1"/>
  <c r="E115" i="4"/>
  <c r="D116" i="4"/>
  <c r="E116" i="4" l="1"/>
  <c r="F116" i="4"/>
  <c r="D117" i="4"/>
  <c r="E117" i="4" l="1"/>
  <c r="F117" i="4"/>
  <c r="D118" i="4"/>
  <c r="E118" i="4" l="1"/>
  <c r="F118" i="4"/>
  <c r="D119" i="4"/>
  <c r="F119" i="4" l="1"/>
  <c r="E119" i="4"/>
  <c r="D120" i="4"/>
  <c r="E120" i="4" l="1"/>
  <c r="F120" i="4"/>
  <c r="D121" i="4"/>
  <c r="E121" i="4" l="1"/>
  <c r="F121" i="4"/>
  <c r="D122" i="4"/>
  <c r="F122" i="4" l="1"/>
  <c r="E122" i="4"/>
  <c r="D123" i="4"/>
  <c r="F123" i="4" l="1"/>
  <c r="E123" i="4"/>
  <c r="D124" i="4"/>
  <c r="F124" i="4" l="1"/>
  <c r="E124" i="4"/>
  <c r="D125" i="4"/>
  <c r="E125" i="4" l="1"/>
  <c r="F125" i="4"/>
  <c r="D126" i="4"/>
  <c r="F126" i="4" l="1"/>
  <c r="E126" i="4"/>
  <c r="D127" i="4"/>
  <c r="E127" i="4" l="1"/>
  <c r="F127" i="4"/>
  <c r="D128" i="4"/>
  <c r="F128" i="4" l="1"/>
  <c r="E128" i="4"/>
  <c r="D129" i="4"/>
  <c r="F129" i="4" l="1"/>
  <c r="E129" i="4"/>
  <c r="D130" i="4"/>
  <c r="F130" i="4" l="1"/>
  <c r="E130" i="4"/>
  <c r="D131" i="4"/>
  <c r="E131" i="4" l="1"/>
  <c r="F131" i="4"/>
  <c r="D132" i="4"/>
  <c r="E132" i="4" l="1"/>
  <c r="F132" i="4"/>
  <c r="D133" i="4"/>
  <c r="E133" i="4" l="1"/>
  <c r="F133" i="4"/>
  <c r="D134" i="4"/>
  <c r="E134" i="4" l="1"/>
  <c r="F134" i="4"/>
  <c r="D135" i="4"/>
  <c r="F135" i="4" l="1"/>
  <c r="E135" i="4"/>
  <c r="D136" i="4"/>
  <c r="F136" i="4" l="1"/>
  <c r="E136" i="4"/>
  <c r="D137" i="4"/>
  <c r="E137" i="4" l="1"/>
  <c r="F137" i="4"/>
  <c r="D138" i="4"/>
  <c r="F138" i="4" l="1"/>
  <c r="E138" i="4"/>
  <c r="D139" i="4"/>
  <c r="F139" i="4" l="1"/>
  <c r="E139" i="4"/>
  <c r="D140" i="4"/>
  <c r="E140" i="4" l="1"/>
  <c r="F140" i="4"/>
  <c r="D141" i="4"/>
  <c r="F141" i="4" l="1"/>
  <c r="E141" i="4"/>
  <c r="D142" i="4"/>
  <c r="F142" i="4" l="1"/>
  <c r="E142" i="4"/>
  <c r="D143" i="4"/>
  <c r="E143" i="4" l="1"/>
  <c r="F143" i="4"/>
  <c r="D144" i="4"/>
  <c r="F144" i="4" l="1"/>
  <c r="E144" i="4"/>
  <c r="D145" i="4"/>
  <c r="F145" i="4" l="1"/>
  <c r="E145" i="4"/>
  <c r="D146" i="4"/>
  <c r="F146" i="4" l="1"/>
  <c r="E146" i="4"/>
  <c r="D147" i="4"/>
  <c r="E147" i="4" l="1"/>
  <c r="F147" i="4"/>
  <c r="D148" i="4"/>
  <c r="E148" i="4" l="1"/>
  <c r="F148" i="4"/>
  <c r="D149" i="4"/>
  <c r="F149" i="4" l="1"/>
  <c r="E149" i="4"/>
  <c r="D150" i="4"/>
  <c r="E150" i="4" l="1"/>
  <c r="F150" i="4"/>
  <c r="D151" i="4"/>
  <c r="F151" i="4" l="1"/>
  <c r="E151" i="4"/>
  <c r="D152" i="4"/>
  <c r="F152" i="4" l="1"/>
  <c r="E152" i="4"/>
  <c r="D153" i="4"/>
  <c r="F153" i="4" l="1"/>
  <c r="E153" i="4"/>
  <c r="D154" i="4"/>
  <c r="E154" i="4" l="1"/>
  <c r="F154" i="4"/>
  <c r="D155" i="4"/>
  <c r="E155" i="4" l="1"/>
  <c r="F155" i="4"/>
  <c r="D156" i="4"/>
  <c r="F156" i="4" l="1"/>
  <c r="E156" i="4"/>
  <c r="D157" i="4"/>
  <c r="F157" i="4" l="1"/>
  <c r="E157" i="4"/>
  <c r="D158" i="4"/>
  <c r="F158" i="4" l="1"/>
  <c r="E158" i="4"/>
  <c r="D159" i="4"/>
  <c r="F159" i="4" l="1"/>
  <c r="E159" i="4"/>
  <c r="D160" i="4"/>
  <c r="F160" i="4" l="1"/>
  <c r="E160" i="4"/>
  <c r="D161" i="4"/>
  <c r="E161" i="4" l="1"/>
  <c r="F161" i="4"/>
  <c r="D162" i="4"/>
  <c r="E162" i="4" l="1"/>
  <c r="F162" i="4"/>
  <c r="D163" i="4"/>
  <c r="F163" i="4" l="1"/>
  <c r="E163" i="4"/>
  <c r="D164" i="4"/>
  <c r="F164" i="4" l="1"/>
  <c r="E164" i="4"/>
  <c r="D165" i="4"/>
  <c r="F165" i="4" l="1"/>
  <c r="E165" i="4"/>
  <c r="D166" i="4"/>
  <c r="F166" i="4" l="1"/>
  <c r="E166" i="4"/>
  <c r="D167" i="4"/>
  <c r="F167" i="4" l="1"/>
  <c r="E167" i="4"/>
  <c r="D168" i="4"/>
  <c r="F168" i="4" l="1"/>
  <c r="E168" i="4"/>
  <c r="D169" i="4"/>
  <c r="E169" i="4" l="1"/>
  <c r="F169" i="4"/>
  <c r="D170" i="4"/>
  <c r="F170" i="4" l="1"/>
  <c r="E170" i="4"/>
  <c r="D171" i="4"/>
  <c r="E171" i="4" l="1"/>
  <c r="F171" i="4"/>
  <c r="D172" i="4"/>
  <c r="E172" i="4" l="1"/>
  <c r="F172" i="4"/>
  <c r="D173" i="4"/>
  <c r="E173" i="4" l="1"/>
  <c r="F173" i="4"/>
  <c r="D174" i="4"/>
  <c r="F174" i="4" l="1"/>
  <c r="E174" i="4"/>
  <c r="D175" i="4"/>
  <c r="F175" i="4" l="1"/>
  <c r="E175" i="4"/>
  <c r="D176" i="4"/>
  <c r="E176" i="4" l="1"/>
  <c r="F176" i="4"/>
  <c r="D177" i="4"/>
  <c r="F177" i="4" l="1"/>
  <c r="E177" i="4"/>
  <c r="D178" i="4"/>
  <c r="E178" i="4" l="1"/>
  <c r="F178" i="4"/>
  <c r="D179" i="4"/>
  <c r="F179" i="4" l="1"/>
  <c r="E179" i="4"/>
  <c r="D180" i="4"/>
  <c r="E180" i="4" l="1"/>
  <c r="F180" i="4"/>
  <c r="D181" i="4"/>
  <c r="F181" i="4" l="1"/>
  <c r="E181" i="4"/>
  <c r="D182" i="4"/>
  <c r="H22" i="4" l="1"/>
  <c r="H7" i="12"/>
  <c r="F1" i="12"/>
  <c r="H14" i="4" l="1"/>
  <c r="H20" i="4" s="1"/>
  <c r="H1" i="4"/>
  <c r="H18" i="4" l="1"/>
  <c r="H24" i="4" s="1"/>
  <c r="I26"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<sst xmlns="http://schemas.openxmlformats.org/spreadsheetml/2006/main" count="7801" uniqueCount="324">
  <si>
    <t>Country</t>
  </si>
  <si>
    <t>Worker type</t>
  </si>
  <si>
    <t>Facility information</t>
  </si>
  <si>
    <t>Living wage</t>
  </si>
  <si>
    <t>Year 0</t>
  </si>
  <si>
    <t>Year 1</t>
  </si>
  <si>
    <t>Year 2</t>
  </si>
  <si>
    <t>USD</t>
  </si>
  <si>
    <t>Number of workers</t>
  </si>
  <si>
    <t># workers</t>
  </si>
  <si>
    <t>Results</t>
  </si>
  <si>
    <t>Living wage threshold</t>
  </si>
  <si>
    <t>Austria</t>
  </si>
  <si>
    <t>Workers paid &lt; LW %</t>
  </si>
  <si>
    <t>% workers</t>
  </si>
  <si>
    <t>France</t>
  </si>
  <si>
    <t>Reporting currency</t>
  </si>
  <si>
    <t>Total workers</t>
  </si>
  <si>
    <t>#workers</t>
  </si>
  <si>
    <t>Global total</t>
  </si>
  <si>
    <t>∑</t>
  </si>
  <si>
    <t>Australia</t>
  </si>
  <si>
    <t>Currency</t>
  </si>
  <si>
    <t>Afghanistan</t>
  </si>
  <si>
    <t>Albania</t>
  </si>
  <si>
    <t>Algeria</t>
  </si>
  <si>
    <t>Angola</t>
  </si>
  <si>
    <t>Antigua and Barbuda</t>
  </si>
  <si>
    <t>Argentina</t>
  </si>
  <si>
    <t>Armenia</t>
  </si>
  <si>
    <t>Azerbaijan</t>
  </si>
  <si>
    <t>Bahamas, The</t>
  </si>
  <si>
    <t>Bangladesh</t>
  </si>
  <si>
    <t>Barbados</t>
  </si>
  <si>
    <t>Belarus</t>
  </si>
  <si>
    <t>Belgium</t>
  </si>
  <si>
    <t>Belize</t>
  </si>
  <si>
    <t>Benin</t>
  </si>
  <si>
    <t>Bhutan</t>
  </si>
  <si>
    <t>Bolivia</t>
  </si>
  <si>
    <t>Bosnia and Herzegovina</t>
  </si>
  <si>
    <t>Botswana</t>
  </si>
  <si>
    <t>Brazil</t>
  </si>
  <si>
    <t>Brunei Darussalam</t>
  </si>
  <si>
    <t>Bulgaria</t>
  </si>
  <si>
    <t>Burkina Faso</t>
  </si>
  <si>
    <t>Burundi</t>
  </si>
  <si>
    <t>Cabo Verde</t>
  </si>
  <si>
    <t>Cambodia</t>
  </si>
  <si>
    <t>Cameroon</t>
  </si>
  <si>
    <t>Canada</t>
  </si>
  <si>
    <t>Central African Republic</t>
  </si>
  <si>
    <t>Chad</t>
  </si>
  <si>
    <t>Chile</t>
  </si>
  <si>
    <t>China</t>
  </si>
  <si>
    <t>Colombia</t>
  </si>
  <si>
    <t>Comoros</t>
  </si>
  <si>
    <t>Congo, Dem. Rep.</t>
  </si>
  <si>
    <t>Congo, Rep.</t>
  </si>
  <si>
    <t>Costa Rica</t>
  </si>
  <si>
    <t>Cote d'Ivoire</t>
  </si>
  <si>
    <t>Croatia</t>
  </si>
  <si>
    <t>Cuba</t>
  </si>
  <si>
    <t>Cyprus</t>
  </si>
  <si>
    <t>Czech Republic</t>
  </si>
  <si>
    <t>Denmark</t>
  </si>
  <si>
    <t>Djibouti</t>
  </si>
  <si>
    <t>Dominica</t>
  </si>
  <si>
    <t>Dominican Republic</t>
  </si>
  <si>
    <t>Ecuador</t>
  </si>
  <si>
    <t>Egypt, Arab Rep.</t>
  </si>
  <si>
    <t>El Salvador</t>
  </si>
  <si>
    <t>Equatorial Guinea</t>
  </si>
  <si>
    <t>Estonia</t>
  </si>
  <si>
    <t>Ethiopia</t>
  </si>
  <si>
    <t>Fiji</t>
  </si>
  <si>
    <t>Finland</t>
  </si>
  <si>
    <t>Gabon</t>
  </si>
  <si>
    <t>Gambia, The</t>
  </si>
  <si>
    <t>Georgia</t>
  </si>
  <si>
    <t>Germany</t>
  </si>
  <si>
    <t>Ghana</t>
  </si>
  <si>
    <t>Greece</t>
  </si>
  <si>
    <t>Grenada</t>
  </si>
  <si>
    <t>Guatemala</t>
  </si>
  <si>
    <t>Guinea</t>
  </si>
  <si>
    <t>Guinea-Bissau</t>
  </si>
  <si>
    <t>Guyana</t>
  </si>
  <si>
    <t>Haiti</t>
  </si>
  <si>
    <t>Honduras</t>
  </si>
  <si>
    <t>Hong Kong SAR, China</t>
  </si>
  <si>
    <t>Hungary</t>
  </si>
  <si>
    <t>Iceland</t>
  </si>
  <si>
    <t>India</t>
  </si>
  <si>
    <t>Indonesia</t>
  </si>
  <si>
    <t>Iran, Islamic Rep.</t>
  </si>
  <si>
    <t>Iraq</t>
  </si>
  <si>
    <t>Ireland</t>
  </si>
  <si>
    <t>Israel</t>
  </si>
  <si>
    <t>Italy</t>
  </si>
  <si>
    <t>Jamaica</t>
  </si>
  <si>
    <t>Japan</t>
  </si>
  <si>
    <t>Jordan</t>
  </si>
  <si>
    <t>Kazakhstan</t>
  </si>
  <si>
    <t>Kenya</t>
  </si>
  <si>
    <t>Kiribati</t>
  </si>
  <si>
    <t>Korea, Rep.</t>
  </si>
  <si>
    <t>Kosovo</t>
  </si>
  <si>
    <t>Kyrgyz Republic</t>
  </si>
  <si>
    <t>Lao PDR</t>
  </si>
  <si>
    <t>Latvia</t>
  </si>
  <si>
    <t>Lebanon</t>
  </si>
  <si>
    <t>Lesotho</t>
  </si>
  <si>
    <t>Liberia</t>
  </si>
  <si>
    <t>Lithuania</t>
  </si>
  <si>
    <t>Luxembourg</t>
  </si>
  <si>
    <t>Macao SAR, China</t>
  </si>
  <si>
    <t>Macedonia, FYR</t>
  </si>
  <si>
    <t>Madagascar</t>
  </si>
  <si>
    <t>Malawi</t>
  </si>
  <si>
    <t>Malaysia</t>
  </si>
  <si>
    <t>Maldives</t>
  </si>
  <si>
    <t>Mali</t>
  </si>
  <si>
    <t>Malta</t>
  </si>
  <si>
    <t>Marshall Islands</t>
  </si>
  <si>
    <t>Mauritania</t>
  </si>
  <si>
    <t>Mauritius</t>
  </si>
  <si>
    <t>Mexico</t>
  </si>
  <si>
    <t>Micronesia, Fed. Sts.</t>
  </si>
  <si>
    <t>Moldova</t>
  </si>
  <si>
    <t>Mongolia</t>
  </si>
  <si>
    <t>Montenegro</t>
  </si>
  <si>
    <t>Morocco</t>
  </si>
  <si>
    <t>Mozambique</t>
  </si>
  <si>
    <t>Myanmar</t>
  </si>
  <si>
    <t>Namibia</t>
  </si>
  <si>
    <t>Nepal</t>
  </si>
  <si>
    <t>Netherlands</t>
  </si>
  <si>
    <t>New Zealand</t>
  </si>
  <si>
    <t>Nicaragua</t>
  </si>
  <si>
    <t>Niger</t>
  </si>
  <si>
    <t>Nigeria</t>
  </si>
  <si>
    <t>Norway</t>
  </si>
  <si>
    <t>Pakistan</t>
  </si>
  <si>
    <t>Palau</t>
  </si>
  <si>
    <t>Panama</t>
  </si>
  <si>
    <t>Papua New Guinea</t>
  </si>
  <si>
    <t>Paraguay</t>
  </si>
  <si>
    <t>Peru</t>
  </si>
  <si>
    <t>Philippines</t>
  </si>
  <si>
    <t>Poland</t>
  </si>
  <si>
    <t>Portugal</t>
  </si>
  <si>
    <t>Puerto Rico</t>
  </si>
  <si>
    <t>Qatar</t>
  </si>
  <si>
    <t>Romania</t>
  </si>
  <si>
    <t>Russian Federation</t>
  </si>
  <si>
    <t>Rwanda</t>
  </si>
  <si>
    <t>Samoa</t>
  </si>
  <si>
    <t>Sao Tome and Principe</t>
  </si>
  <si>
    <t>Saudi Arabia</t>
  </si>
  <si>
    <t>Senegal</t>
  </si>
  <si>
    <t>Serbia</t>
  </si>
  <si>
    <t>Seychelles</t>
  </si>
  <si>
    <t>Sierra Leone</t>
  </si>
  <si>
    <t>Singapore</t>
  </si>
  <si>
    <t>Slovak Republic</t>
  </si>
  <si>
    <t>Slovenia</t>
  </si>
  <si>
    <t>Solomon Islands</t>
  </si>
  <si>
    <t>Somalia</t>
  </si>
  <si>
    <t>South Africa</t>
  </si>
  <si>
    <t>Spain</t>
  </si>
  <si>
    <t>Sri Lanka</t>
  </si>
  <si>
    <t>St. Kitts and Nevis</t>
  </si>
  <si>
    <t>St. Lucia</t>
  </si>
  <si>
    <t>St. Vincent and the Grenadines</t>
  </si>
  <si>
    <t>Sudan</t>
  </si>
  <si>
    <t>Suriname</t>
  </si>
  <si>
    <t>Swaziland</t>
  </si>
  <si>
    <t>Sweden</t>
  </si>
  <si>
    <t>Switzerland</t>
  </si>
  <si>
    <t>Syrian Arab Republic</t>
  </si>
  <si>
    <t>Taiwan</t>
  </si>
  <si>
    <t>Tajikistan</t>
  </si>
  <si>
    <t>Tanzania</t>
  </si>
  <si>
    <t>Thailand</t>
  </si>
  <si>
    <t>Timor-Leste</t>
  </si>
  <si>
    <t>Togo</t>
  </si>
  <si>
    <t>Tonga</t>
  </si>
  <si>
    <t>Trinidad and Tobago</t>
  </si>
  <si>
    <t>Tunisia</t>
  </si>
  <si>
    <t>Turkey</t>
  </si>
  <si>
    <t>Turkmenistan</t>
  </si>
  <si>
    <t>Uganda</t>
  </si>
  <si>
    <t>Ukraine</t>
  </si>
  <si>
    <t>United Arab Emirates</t>
  </si>
  <si>
    <t>United Kingdom</t>
  </si>
  <si>
    <t>United States</t>
  </si>
  <si>
    <t>Uruguay</t>
  </si>
  <si>
    <t>Uzbekistan</t>
  </si>
  <si>
    <t>Vanuatu</t>
  </si>
  <si>
    <t>Venezuela, RB</t>
  </si>
  <si>
    <t>Vietnam</t>
  </si>
  <si>
    <t>West Bank and Gaza</t>
  </si>
  <si>
    <t>Yemen, Rep.</t>
  </si>
  <si>
    <t>Zambia</t>
  </si>
  <si>
    <t>Zimbabwe</t>
  </si>
  <si>
    <t>Core contractors</t>
  </si>
  <si>
    <t>Non-core contractors</t>
  </si>
  <si>
    <t>Supply chain workers</t>
  </si>
  <si>
    <t>Region</t>
  </si>
  <si>
    <t>Yes</t>
  </si>
  <si>
    <t>No</t>
  </si>
  <si>
    <t>Reporting currency units</t>
  </si>
  <si>
    <t>000s</t>
  </si>
  <si>
    <t>Reporting currency unit labels</t>
  </si>
  <si>
    <t>Filtered results</t>
  </si>
  <si>
    <t>Filters</t>
  </si>
  <si>
    <t>Used countries</t>
  </si>
  <si>
    <t>Evolution</t>
  </si>
  <si>
    <t>Use the          button to expand each of the locations to enter data.</t>
  </si>
  <si>
    <t>Filters (leave blank for no filter)</t>
  </si>
  <si>
    <t>No.</t>
  </si>
  <si>
    <t>Guide</t>
  </si>
  <si>
    <t>Inputs</t>
  </si>
  <si>
    <t>Consolidated results</t>
  </si>
  <si>
    <t>Technical</t>
  </si>
  <si>
    <t>Usage</t>
  </si>
  <si>
    <t>For more information on using the Progress Tool to measure and report on living wage progress, please refer to the Living Wage Accounting Model Tools found here:</t>
  </si>
  <si>
    <t>How it works</t>
  </si>
  <si>
    <t>The 'Inputs' tab enables organisations to establish their consolidated Living Wage Threshold and Living Wage Deficit.</t>
  </si>
  <si>
    <t>Input cells are this format.</t>
  </si>
  <si>
    <t>Notes</t>
  </si>
  <si>
    <t>Principles for calculating actual wages</t>
  </si>
  <si>
    <t>Foreign exchange</t>
  </si>
  <si>
    <t>In cases where annual living wages are denominated in a currency other than the reporting entity currency, it will be appropriate to use the average exchange rate for the year in which the annual living wage has been determined.</t>
  </si>
  <si>
    <t>Definitions of Worker Categories applied in the Model</t>
  </si>
  <si>
    <r>
      <rPr>
        <b/>
        <sz val="10"/>
        <color theme="1"/>
        <rFont val="Arial"/>
        <family val="2"/>
      </rPr>
      <t>First Tier Supply Chain Workers:</t>
    </r>
    <r>
      <rPr>
        <sz val="10"/>
        <color theme="1"/>
        <rFont val="Arial"/>
        <family val="2"/>
      </rPr>
      <t xml:space="preserve"> Workers who are direct employees or core contractors of suppliers with which the reporting entity has a direct contractual relationship (or, in the event it uses a vendor/other intermediary to contract with suppliers, those suppliers with which its vendor/intermediary contracts directly).</t>
    </r>
  </si>
  <si>
    <r>
      <rPr>
        <b/>
        <sz val="10"/>
        <color theme="1"/>
        <rFont val="Arial"/>
        <family val="2"/>
      </rPr>
      <t xml:space="preserve">Employees: </t>
    </r>
    <r>
      <rPr>
        <sz val="10"/>
        <color theme="1"/>
        <rFont val="Arial"/>
        <family val="2"/>
      </rPr>
      <t>Workers who are employed directly in a company’s own operations.  This includes permanent and temporary employees, full-time, part-time and non-guaranteed hour employees. Employees who are not full-time are included on a full-time equivalent (FTE) basis.</t>
    </r>
  </si>
  <si>
    <r>
      <rPr>
        <b/>
        <sz val="10"/>
        <color theme="1"/>
        <rFont val="Arial"/>
        <family val="2"/>
      </rPr>
      <t>Non-core Contractors:</t>
    </r>
    <r>
      <rPr>
        <sz val="10"/>
        <color theme="1"/>
        <rFont val="Arial"/>
        <family val="2"/>
      </rPr>
      <t xml:space="preserve"> Workers who are employed by a third party but whose workplace is controlled by the reporting entity, but whose work involves an ancillary service that is not associated with the reporting entity’s core business or business model. Examples include workers providing catering services, cleaning services or security services in a company’s workplace.</t>
    </r>
  </si>
  <si>
    <r>
      <rPr>
        <b/>
        <sz val="10"/>
        <color theme="1"/>
        <rFont val="Arial"/>
        <family val="2"/>
      </rPr>
      <t>Core Contractors:</t>
    </r>
    <r>
      <rPr>
        <sz val="10"/>
        <color theme="1"/>
        <rFont val="Arial"/>
        <family val="2"/>
      </rPr>
      <t xml:space="preserve"> Workers who are employed by a third party but whose work is controlled by the reporting entity and is the same as or similar to that performed by employees or otherwise central to the reporting entity’s core business or business model. Examples include line workers on a production line who are employed by a third-party employment agency, contractors operating heavy machinery on a construction company’s worksite, or so-called ‘brand promoters’ who work in bars or at events promoting a brand’s product to potential consumers.</t>
    </r>
  </si>
  <si>
    <t xml:space="preserve">Include in results? </t>
  </si>
  <si>
    <t>Export for global results</t>
  </si>
  <si>
    <t>No of times country found</t>
  </si>
  <si>
    <t>Count of countries used</t>
  </si>
  <si>
    <t>Counter</t>
  </si>
  <si>
    <t>Worker Types</t>
  </si>
  <si>
    <t>Exchange rate</t>
  </si>
  <si>
    <t>Once all data has been entered into the input cells, the results for each location appear below. The aggregated organisation position of all selected locations will appear on the 'Results' worksheet. Locations can be excluded by manually switching them off in the inputs sheet, or by filtering them out using the functionality on the Results sheet. You can check whether results of a location are being exported by looking at the Exported Results section at the bottom of the inputs for each location.</t>
  </si>
  <si>
    <t>Results are included here only if the manual "Include in results?" switch is "Yes" and the location is NOT filtered out on the global results page.</t>
  </si>
  <si>
    <t>No. of workers &lt; LW</t>
  </si>
  <si>
    <t>% of  threshold</t>
  </si>
  <si>
    <t>Living wage Progress</t>
  </si>
  <si>
    <t>Living wage deficit as % of Threshold</t>
  </si>
  <si>
    <t>LW estimate source</t>
  </si>
  <si>
    <t>Text</t>
  </si>
  <si>
    <t>#earners</t>
  </si>
  <si>
    <t>Living wage deficit ($'000)</t>
  </si>
  <si>
    <t>Year 3</t>
  </si>
  <si>
    <t>Year 4</t>
  </si>
  <si>
    <t>% change</t>
  </si>
  <si>
    <t>Living wage Threshold</t>
  </si>
  <si>
    <t>Unapproved source</t>
  </si>
  <si>
    <t>Choice</t>
  </si>
  <si>
    <t>LW estimate sources</t>
  </si>
  <si>
    <t>Facility name</t>
  </si>
  <si>
    <t>Facilities included in the global total</t>
  </si>
  <si>
    <t>Details</t>
  </si>
  <si>
    <t>Exported?</t>
  </si>
  <si>
    <t>Included in global total?</t>
  </si>
  <si>
    <t>Results units:</t>
  </si>
  <si>
    <t>Millions</t>
  </si>
  <si>
    <t>Billions</t>
  </si>
  <si>
    <t>Thousands</t>
  </si>
  <si>
    <t>Conversion</t>
  </si>
  <si>
    <t>Display Option</t>
  </si>
  <si>
    <t>Display option unit</t>
  </si>
  <si>
    <t>Fair Wage Network</t>
  </si>
  <si>
    <t>Living Wage 4 US</t>
  </si>
  <si>
    <t>NewForesight</t>
  </si>
  <si>
    <t>WageIndicator</t>
  </si>
  <si>
    <t>No. of wage earners for LW estimate</t>
  </si>
  <si>
    <t>For each location:
1. Expand the rows by clicking on the '+' sign to the left of the worksheet.
2. In the 'Facility Information' row, use the dropdown lists to enter the worker type (see below) and the country for which data is being entered. There is also the option to enter data at the level of a region (eg for countries within which different living wage rates apply) or of an individual facility. If so, specify in the 'Region' and/or 'Facility' cells the name of the Region or Facility and the data will be automatically aggregated as it would for a Country. 
3. Enter the annual living wage in local currency (based on a methodology that meets principles set out in the Living Wage Accounting Model). Use the dropdown list to specify the source of the estimate in the box 'LW estimate source' and specify the number of wage earners on which the estimate is based in the box 'No. of wage earners'. Enter '1' for a single wage earner estimate, or the relevant number of wage earners on which the estimate is based if using a Typical Family or other methodology.
4. Enter the average exchange rate for the relevant year to convert to US$. Also enter the currency code (e.g. "EUR" for Euros) in the inputs cell in the units column)
5. Enter the number of workers paid at or above a living wage, plus the number of workers in each of four cohorts below a living wage.
6. Use the box for each location to choose whether or not its data should be included in the calculation of the aggregate Global Results on the Results worksheet.</t>
  </si>
  <si>
    <t>Link: Anker Methodology</t>
  </si>
  <si>
    <t>Link: Living Wage Accounting Model and Progress Tool</t>
  </si>
  <si>
    <t>1. Expand the rows by clicking on the '+' sign to the left of the worksheet.</t>
  </si>
  <si>
    <t xml:space="preserve">2. In the 'Facility Information' row, use the dropdown lists to enter the worker type (see below) and the country for which data is being entered. There is also the option to enter data at the level of a region (eg for countries within which different living wage rates apply) or of an individual facility. If so, specify in the 'Region' and/or 'Facility' cells the name of the Region or Facility and the data will be automatically aggregated as it would for a Country. 
</t>
  </si>
  <si>
    <t>4. Enter the average exchange rate for the relevant year to convert to US$. Also enter the currency code (e.g. "EUR" for Euros) in the inputs cell in the units column).</t>
  </si>
  <si>
    <t>3. Enter the annual living wage in local currency (based on a methodology that meets principles set out in the Living Wage Accounting Model).</t>
  </si>
  <si>
    <t>Use the dropdown list to specify the source of the estimate in the box 'LW estimate source' and specify the number of wage earners on which the estimate is based in the box 'No. of wage earners'. Enter '1' for a single wage earner estimate, or the relevant number of wage earners on which the estimate is based if using a Typical Family or other methodology.</t>
  </si>
  <si>
    <t>Link: Living Wage Accounting Model</t>
  </si>
  <si>
    <t>The template allows for up to 100 locations to be entered. To add more locations:</t>
  </si>
  <si>
    <t>1. Unprotect the Inputs sheet using the ribbon: Review / Unprotect sheet.</t>
  </si>
  <si>
    <t>3. Update the inputs for the new location.</t>
  </si>
  <si>
    <t>4. The new location data should already be grouped, but if not you can group the rows together by selecting the rows to be grouped, go to 'Data' in the Excel menu and click on Group.</t>
  </si>
  <si>
    <t>5. Reprotect the Inputs sheet using the ribbon: Review / Protect Sheet.</t>
  </si>
  <si>
    <t>These results will automatically appear in the 'Results' worksheet (unless the location is manually turned off, or filtered out).</t>
  </si>
  <si>
    <t>a. the FTE basic wage of workers, where an FTE wage is a worker’s wage converted into a full-time equivalent wage, regardless of the number of actual hours the worker is contracted to work;</t>
  </si>
  <si>
    <t>c. the exclusion of overtime and all non-guaranteed payments;</t>
  </si>
  <si>
    <t>d. the exclusion of in-kind or other non-wage benefits in the calculation of wages, OR, where such benefits are included:</t>
  </si>
  <si>
    <t>ii. a statement of the methodology used to attribute a fair value to them (see: Anker R and Anker M (2017), Living Wages Around the World Manual for Measurement).</t>
  </si>
  <si>
    <t>b. fixed additional payments that are guaranteed and paid to all workers in the category of worker concerned;</t>
  </si>
  <si>
    <t>i. in the event that such benefits exceed 15% of wages, an explanation of the rationale;</t>
  </si>
  <si>
    <t>Living wage Defiicit</t>
  </si>
  <si>
    <t>8. Use the box for each location to choose whether or not its data should be included in the calculation of the aggregate Global Results on the Results worksheet.</t>
  </si>
  <si>
    <t>Average wages should be calculated based on:</t>
  </si>
  <si>
    <t>Total</t>
  </si>
  <si>
    <t>CONTENTS</t>
  </si>
  <si>
    <t>Disclaimer</t>
  </si>
  <si>
    <t>To be used for core contractors, non-core contractors and first tier supply chain workers when full wage data is NOT available.</t>
  </si>
  <si>
    <t>Workers paid &gt;= LW</t>
  </si>
  <si>
    <t>Workers Paid &lt; LW</t>
  </si>
  <si>
    <t>Lowest paid workers</t>
  </si>
  <si>
    <t>Green shade = Lowest Wage &gt; LW</t>
  </si>
  <si>
    <t>About the lowest wage data model</t>
  </si>
  <si>
    <t>This template is to be used for three categories of workers across multiple jurisdictions, where the company has insufficient wage data for that category to apply either the Full Wage Data Model or the Average Wage Data Model. The possible categories are core contractors, non-core contractors and first tier supply chain workers (see below for definitions).</t>
  </si>
  <si>
    <t>The Full Wage Data Model should always be used in the case of employees. While the Full Wage Data Model should be used wherever possible for core contractors, where current access to data precludes that, the Lowest Wage Model may also be applied.</t>
  </si>
  <si>
    <t>5. Enter the annual wage in local currency of the lowest paid worker in the location for which data is entered.</t>
  </si>
  <si>
    <t>7. Enter the number of workers who are paid more than or equal to the living wage, and the number of workers who are paid less than the living wage. Review the overall total number of workers calculated by the tool to ensure it reflects the total number of workers in the location.</t>
  </si>
  <si>
    <t>Lowest wage in local currency</t>
  </si>
  <si>
    <t>Lowest wage in reporting currency</t>
  </si>
  <si>
    <t>UK Living Wage Foundation</t>
  </si>
  <si>
    <t>[currency code]</t>
  </si>
  <si>
    <t>GLWC Living Wage Estimate</t>
  </si>
  <si>
    <t>GLWC Reference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</si>
</sst>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 #,##0_-;\-* #,##0_-;_-* &quot;-&quot;??_-;_-@_-"/>
    <numFmt numFmtId="165" formatCode="&quot;Y&quot;;&quot;N&quot;;&quot;N&quot;"/>
    <numFmt numFmtId="166" formatCode="_(* #,##0_);[Red]_(* \(#,##0\);_(* &quot;-&quot;??_);_(@_)"/>
    <numFmt numFmtId="167" formatCode="_(* #,##0.00%_);[Red]_(* \(#,##0.00%\);_(* &quot;-&quot;\%_);_(@_)"/>
    <numFmt numFmtId="168" formatCode="_(* #,##0.000_);[Red]_(* \(#,##0.000\);_(* &quot;-&quot;??_);_(@_)"/>
    <numFmt numFmtId="169" formatCode="_(* #,##0.00_);[Red]_(* \(#,##0.00\);_(* &quot;-&quot;??_);_(@_)"/>
  </numFmts>
  <fonts count="36" x14ac:knownFonts="1">
    <font>
      <sz val="10"/>
      <color theme="1"/>
      <name val="Arial"/>
      <family val="2"/>
    </font>
    <font>
      <sz val="10"/>
      <color theme="1"/>
      <name val="Arial"/>
      <family val="2"/>
    </font>
    <font>
      <b/>
      <sz val="15"/>
      <color theme="3"/>
      <name val="Arial"/>
      <family val="2"/>
    </font>
    <font>
      <sz val="10"/>
      <color rgb="FF3F3F76"/>
      <name val="Arial"/>
      <family val="2"/>
    </font>
    <font>
      <b/>
      <sz val="15"/>
      <color rgb="FF0E2841"/>
      <name val="Arial"/>
      <family val="2"/>
    </font>
    <font>
      <b/>
      <sz val="13"/>
      <color rgb="FF0E2841"/>
      <name val="Arial"/>
      <family val="2"/>
    </font>
    <font>
      <sz val="11"/>
      <color theme="0" tint="-0.499984740745262"/>
      <name val="Arial"/>
      <family val="2"/>
    </font>
    <font>
      <sz val="9"/>
      <color theme="0" tint="-0.499984740745262"/>
      <name val="Arial"/>
      <family val="2"/>
    </font>
    <font>
      <b/>
      <sz val="10"/>
      <color theme="1"/>
      <name val="Arial"/>
      <family val="2"/>
    </font>
    <font>
      <sz val="10"/>
      <color theme="1" tint="0.24994659260841701"/>
      <name val="Arial"/>
      <family val="2"/>
    </font>
    <font>
      <b/>
      <sz val="12"/>
      <color theme="3"/>
      <name val="Arial"/>
      <family val="2"/>
    </font>
    <font>
      <b/>
      <sz val="10"/>
      <color theme="1" tint="0.24994659260841701"/>
      <name val="Arial"/>
      <family val="2"/>
    </font>
    <font>
      <i/>
      <sz val="9"/>
      <color theme="0" tint="-0.499984740745262"/>
      <name val="Arial"/>
      <family val="2"/>
    </font>
    <font>
      <sz val="10"/>
      <color theme="0"/>
      <name val="Arial"/>
      <family val="2"/>
    </font>
    <font>
      <b/>
      <sz val="15"/>
      <color theme="0"/>
      <name val="Arial"/>
      <family val="2"/>
    </font>
    <font>
      <sz val="20"/>
      <color theme="0"/>
      <name val="Arial"/>
      <family val="2"/>
    </font>
    <font>
      <u/>
      <sz val="10"/>
      <color theme="10"/>
      <name val="Arial"/>
      <family val="2"/>
    </font>
    <font>
      <sz val="12"/>
      <color theme="1"/>
      <name val="Arial"/>
      <family val="2"/>
    </font>
    <font>
      <b/>
      <sz val="12"/>
      <color theme="1"/>
      <name val="Arial"/>
      <family val="2"/>
    </font>
    <font>
      <u/>
      <sz val="12"/>
      <color theme="10"/>
      <name val="Arial"/>
      <family val="2"/>
    </font>
    <font>
      <sz val="9"/>
      <color rgb="FF3F3F76"/>
      <name val="Arial"/>
      <family val="2"/>
    </font>
    <font>
      <b/>
      <sz val="10"/>
      <color rgb="FFFA7D00"/>
      <name val="Arial"/>
      <family val="2"/>
    </font>
    <font>
      <sz val="6"/>
      <color theme="1"/>
      <name val="Arial"/>
      <family val="2"/>
    </font>
    <font>
      <i/>
      <sz val="8"/>
      <color rgb="FF0E2841"/>
      <name val="Arial"/>
      <family val="2"/>
    </font>
    <font>
      <sz val="10"/>
      <color theme="1" tint="0.249977111117893"/>
      <name val="Arial"/>
      <family val="2"/>
    </font>
    <font>
      <sz val="10"/>
      <color theme="0" tint="-0.499984740745262"/>
      <name val="Arial"/>
      <family val="2"/>
    </font>
    <font>
      <sz val="15"/>
      <color theme="1"/>
      <name val="Arial"/>
      <family val="2"/>
    </font>
    <font>
      <b/>
      <sz val="9"/>
      <color theme="0" tint="-0.499984740745262"/>
      <name val="Arial"/>
      <family val="2"/>
    </font>
    <font>
      <b/>
      <sz val="10"/>
      <color theme="0" tint="-0.499984740745262"/>
      <name val="Arial"/>
      <family val="2"/>
    </font>
    <font>
      <u/>
      <sz val="9"/>
      <color theme="1"/>
      <name val="Arial"/>
      <family val="2"/>
    </font>
    <font>
      <u/>
      <sz val="10"/>
      <color theme="1"/>
      <name val="Arial"/>
      <family val="2"/>
    </font>
    <font>
      <b/>
      <sz val="13"/>
      <color rgb="FF004F55"/>
      <name val="Arial"/>
      <family val="2"/>
    </font>
    <font>
      <b/>
      <sz val="15"/>
      <color rgb="FF004F55"/>
      <name val="Arial"/>
      <family val="2"/>
    </font>
    <font>
      <b/>
      <i/>
      <sz val="9"/>
      <color rgb="FFFF0000"/>
      <name val="Arial"/>
      <family val="2"/>
    </font>
    <font>
      <sz val="11"/>
      <color rgb="FF808080"/>
      <name val="Arial"/>
      <family val="2"/>
    </font>
    <font>
      <i/>
      <sz val="10"/>
      <color rgb="FF808080"/>
      <name val="Arial"/>
      <family val="2"/>
    </font>
  </fonts>
  <fills count="8">
    <fill>
      <patternFill patternType="none"/>
    </fill>
    <fill>
      <patternFill patternType="gray125"/>
    </fill>
    <fill>
      <patternFill patternType="solid">
        <fgColor rgb="FFFFCC99"/>
      </patternFill>
    </fill>
    <fill>
      <patternFill patternType="solid">
        <fgColor theme="0" tint="-0.14996795556505021"/>
        <bgColor indexed="64"/>
      </patternFill>
    </fill>
    <fill>
      <patternFill patternType="solid">
        <fgColor rgb="FF1E88B8"/>
        <bgColor indexed="64"/>
      </patternFill>
    </fill>
    <fill>
      <patternFill patternType="solid">
        <fgColor rgb="FFF2F2F2"/>
      </patternFill>
    </fill>
    <fill>
      <patternFill patternType="solid">
        <fgColor theme="0"/>
        <bgColor indexed="64"/>
      </patternFill>
    </fill>
    <fill>
      <patternFill patternType="solid">
        <fgColor rgb="FF004F55"/>
        <bgColor indexed="64"/>
      </patternFill>
    </fill>
  </fills>
  <borders count="15">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medium">
        <color rgb="FF7F7F7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0" tint="-0.499984740745262"/>
      </bottom>
      <diagonal/>
    </border>
    <border>
      <left/>
      <right/>
      <top/>
      <bottom style="thick">
        <color rgb="FF004F55"/>
      </bottom>
      <diagonal/>
    </border>
    <border>
      <left/>
      <right/>
      <top/>
      <bottom style="medium">
        <color rgb="FF004F55"/>
      </bottom>
      <diagonal/>
    </border>
  </borders>
  <cellStyleXfs count="7">
    <xf numFmtId="0" fontId="0" fillId="0" borderId="0"/>
    <xf numFmtId="43" fontId="1" fillId="0" borderId="0" applyFont="0" applyFill="0" applyBorder="0" applyAlignment="0" applyProtection="0"/>
    <xf numFmtId="0" fontId="2" fillId="0" borderId="1" applyNumberFormat="0" applyFill="0" applyAlignment="0" applyProtection="0"/>
    <xf numFmtId="0" fontId="3" fillId="2" borderId="2" applyNumberFormat="0" applyAlignment="0" applyProtection="0"/>
    <xf numFmtId="9" fontId="1" fillId="0" borderId="0" applyFont="0" applyFill="0" applyBorder="0" applyAlignment="0" applyProtection="0"/>
    <xf numFmtId="0" fontId="16" fillId="0" borderId="0" applyNumberFormat="0" applyFill="0" applyBorder="0" applyAlignment="0" applyProtection="0"/>
    <xf numFmtId="0" fontId="21" fillId="5" borderId="2" applyNumberFormat="0" applyAlignment="0" applyProtection="0"/>
  </cellStyleXfs>
  <cellXfs count="100">
    <xf numFmtId="0" fontId="0" fillId="0" borderId="0" xfId="0"/>
    <xf numFmtId="0" fontId="0" fillId="0" borderId="0" xfId="0" applyAlignment="1">
      <alignment vertical="center"/>
    </xf>
    <xf numFmtId="0" fontId="3" fillId="2" borderId="2" xfId="3" applyAlignment="1" applyProtection="1">
      <alignment horizontal="center" vertical="center"/>
      <protection locked="0"/>
    </xf>
    <xf numFmtId="0" fontId="5" fillId="0" borderId="3" xfId="0" applyFont="1" applyBorder="1" applyAlignment="1">
      <alignment vertical="center"/>
    </xf>
    <xf numFmtId="0" fontId="6" fillId="0" borderId="0" xfId="0" applyFont="1" applyAlignment="1">
      <alignment horizontal="center" vertical="center"/>
    </xf>
    <xf numFmtId="0" fontId="6" fillId="0" borderId="3" xfId="0" applyFont="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7" fillId="0" borderId="0" xfId="0" applyFont="1" applyAlignment="1">
      <alignment horizontal="center" vertical="center"/>
    </xf>
    <xf numFmtId="0" fontId="9" fillId="0" borderId="0" xfId="0" applyFont="1" applyAlignment="1">
      <alignment vertical="center"/>
    </xf>
    <xf numFmtId="0" fontId="2" fillId="0" borderId="0" xfId="2" applyBorder="1" applyAlignment="1">
      <alignment vertical="center"/>
    </xf>
    <xf numFmtId="0" fontId="3" fillId="2" borderId="2" xfId="3"/>
    <xf numFmtId="0" fontId="0" fillId="0" borderId="0" xfId="0" applyAlignment="1">
      <alignment wrapText="1"/>
    </xf>
    <xf numFmtId="0" fontId="18" fillId="0" borderId="0" xfId="0" applyFont="1"/>
    <xf numFmtId="0" fontId="19" fillId="0" borderId="0" xfId="5" applyFont="1" applyAlignment="1">
      <alignment wrapText="1"/>
    </xf>
    <xf numFmtId="0" fontId="17" fillId="0" borderId="0" xfId="0" applyFont="1" applyAlignment="1">
      <alignment wrapText="1"/>
    </xf>
    <xf numFmtId="0" fontId="3" fillId="2" borderId="2" xfId="3" applyAlignment="1">
      <alignment wrapText="1"/>
    </xf>
    <xf numFmtId="164" fontId="20" fillId="2" borderId="2" xfId="1" applyNumberFormat="1" applyFont="1" applyFill="1" applyBorder="1" applyAlignment="1" applyProtection="1">
      <alignment horizontal="center" vertical="center"/>
      <protection locked="0"/>
    </xf>
    <xf numFmtId="0" fontId="6" fillId="0" borderId="0" xfId="0" applyFont="1" applyAlignment="1">
      <alignment horizontal="right" vertical="center" wrapText="1"/>
    </xf>
    <xf numFmtId="0" fontId="22" fillId="0" borderId="0" xfId="0" applyFont="1" applyAlignment="1">
      <alignment horizontal="center" vertical="center"/>
    </xf>
    <xf numFmtId="0" fontId="5" fillId="0" borderId="0" xfId="0" applyFont="1" applyAlignment="1">
      <alignment vertical="center"/>
    </xf>
    <xf numFmtId="0" fontId="3" fillId="2" borderId="2" xfId="3" applyAlignment="1" applyProtection="1">
      <alignment horizontal="center" vertical="center" shrinkToFit="1"/>
      <protection locked="0"/>
    </xf>
    <xf numFmtId="166" fontId="3" fillId="2" borderId="2" xfId="1" applyNumberFormat="1" applyFont="1" applyFill="1" applyBorder="1" applyAlignment="1" applyProtection="1">
      <alignment horizontal="right" vertical="center"/>
      <protection locked="0"/>
    </xf>
    <xf numFmtId="166" fontId="3" fillId="2" borderId="2" xfId="3" applyNumberFormat="1" applyAlignment="1" applyProtection="1">
      <alignment vertical="center"/>
      <protection locked="0"/>
    </xf>
    <xf numFmtId="168" fontId="3" fillId="2" borderId="2" xfId="1" applyNumberFormat="1" applyFont="1" applyFill="1" applyBorder="1" applyAlignment="1" applyProtection="1">
      <alignment horizontal="right" vertical="center"/>
      <protection locked="0"/>
    </xf>
    <xf numFmtId="169" fontId="3" fillId="2" borderId="2" xfId="1" applyNumberFormat="1" applyFont="1" applyFill="1" applyBorder="1" applyAlignment="1" applyProtection="1">
      <alignment horizontal="right" vertical="center"/>
      <protection locked="0"/>
    </xf>
    <xf numFmtId="0" fontId="3" fillId="2" borderId="2" xfId="3" applyProtection="1">
      <protection locked="0"/>
    </xf>
    <xf numFmtId="0" fontId="3" fillId="2" borderId="2" xfId="3" quotePrefix="1" applyProtection="1">
      <protection locked="0"/>
    </xf>
    <xf numFmtId="166" fontId="3" fillId="0" borderId="2" xfId="1" applyNumberFormat="1" applyFont="1" applyFill="1" applyBorder="1" applyAlignment="1" applyProtection="1">
      <alignment horizontal="right" vertical="center"/>
    </xf>
    <xf numFmtId="166" fontId="3" fillId="0" borderId="2" xfId="1" applyNumberFormat="1" applyFont="1" applyFill="1" applyBorder="1" applyAlignment="1" applyProtection="1">
      <alignment vertical="center"/>
    </xf>
    <xf numFmtId="167" fontId="3" fillId="0" borderId="2" xfId="4" applyNumberFormat="1" applyFont="1" applyFill="1" applyBorder="1" applyAlignment="1" applyProtection="1">
      <alignment vertical="center"/>
    </xf>
    <xf numFmtId="9" fontId="3" fillId="3" borderId="2" xfId="4" applyFont="1" applyFill="1" applyBorder="1" applyAlignment="1" applyProtection="1">
      <alignment vertical="center"/>
    </xf>
    <xf numFmtId="0" fontId="13" fillId="4" borderId="4" xfId="0" applyFont="1" applyFill="1" applyBorder="1"/>
    <xf numFmtId="0" fontId="13" fillId="4" borderId="5" xfId="0" applyFont="1" applyFill="1" applyBorder="1"/>
    <xf numFmtId="0" fontId="13" fillId="4" borderId="6" xfId="0" applyFont="1" applyFill="1" applyBorder="1"/>
    <xf numFmtId="0" fontId="13" fillId="4" borderId="7" xfId="0" applyFont="1" applyFill="1" applyBorder="1" applyAlignment="1">
      <alignment horizontal="left" indent="1"/>
    </xf>
    <xf numFmtId="0" fontId="13" fillId="4" borderId="0" xfId="0" applyFont="1" applyFill="1"/>
    <xf numFmtId="0" fontId="13" fillId="4" borderId="8" xfId="0" applyFont="1" applyFill="1" applyBorder="1"/>
    <xf numFmtId="0" fontId="13" fillId="4" borderId="9" xfId="0" applyFont="1" applyFill="1" applyBorder="1"/>
    <xf numFmtId="0" fontId="13" fillId="4" borderId="10" xfId="0" applyFont="1" applyFill="1" applyBorder="1"/>
    <xf numFmtId="0" fontId="13" fillId="4" borderId="11" xfId="0" applyFont="1" applyFill="1" applyBorder="1"/>
    <xf numFmtId="0" fontId="2" fillId="0" borderId="0" xfId="2" applyBorder="1" applyAlignment="1" applyProtection="1">
      <alignment vertical="center"/>
    </xf>
    <xf numFmtId="165" fontId="0" fillId="0" borderId="2" xfId="0" applyNumberFormat="1" applyBorder="1" applyAlignment="1">
      <alignment horizontal="center" vertical="center"/>
    </xf>
    <xf numFmtId="0" fontId="23" fillId="0" borderId="0" xfId="0" applyFont="1"/>
    <xf numFmtId="0" fontId="4" fillId="0" borderId="0" xfId="2" applyFont="1" applyBorder="1" applyAlignment="1" applyProtection="1">
      <alignment horizontal="center" vertical="center"/>
    </xf>
    <xf numFmtId="0" fontId="10" fillId="0" borderId="0" xfId="2" applyFont="1" applyBorder="1" applyAlignment="1" applyProtection="1">
      <alignment horizontal="right" vertical="center"/>
    </xf>
    <xf numFmtId="0" fontId="11" fillId="0" borderId="0" xfId="0" applyFont="1" applyAlignment="1">
      <alignment vertical="center"/>
    </xf>
    <xf numFmtId="0" fontId="12" fillId="0" borderId="0" xfId="0" applyFont="1" applyAlignment="1">
      <alignment horizontal="left" vertical="center"/>
    </xf>
    <xf numFmtId="0" fontId="9" fillId="0" borderId="0" xfId="0" applyFont="1"/>
    <xf numFmtId="164" fontId="3" fillId="0" borderId="2" xfId="1" applyNumberFormat="1" applyFont="1" applyFill="1" applyBorder="1" applyAlignment="1" applyProtection="1">
      <alignment vertical="center"/>
    </xf>
    <xf numFmtId="0" fontId="24" fillId="0" borderId="0" xfId="0" applyFont="1"/>
    <xf numFmtId="0" fontId="6" fillId="0" borderId="3" xfId="0" applyFont="1" applyBorder="1" applyAlignment="1">
      <alignment horizontal="left" vertical="center"/>
    </xf>
    <xf numFmtId="0" fontId="9" fillId="0" borderId="0" xfId="0" applyFont="1" applyAlignment="1">
      <alignment horizontal="center"/>
    </xf>
    <xf numFmtId="0" fontId="0" fillId="0" borderId="0" xfId="0" applyAlignment="1">
      <alignment vertical="center" wrapText="1"/>
    </xf>
    <xf numFmtId="0" fontId="0" fillId="0" borderId="0" xfId="0" applyAlignment="1">
      <alignment horizontal="left" vertical="center" wrapText="1" indent="1"/>
    </xf>
    <xf numFmtId="0" fontId="0" fillId="0" borderId="0" xfId="0" applyAlignment="1">
      <alignment horizontal="left" wrapText="1" indent="1"/>
    </xf>
    <xf numFmtId="0" fontId="0" fillId="0" borderId="0" xfId="0" applyAlignment="1">
      <alignment horizontal="left" vertical="center" wrapText="1" indent="2"/>
    </xf>
    <xf numFmtId="0" fontId="16" fillId="0" borderId="0" xfId="5" applyAlignment="1">
      <alignment horizontal="left" wrapText="1" indent="2"/>
    </xf>
    <xf numFmtId="164" fontId="7" fillId="0" borderId="0" xfId="0" applyNumberFormat="1" applyFont="1" applyAlignment="1">
      <alignment horizontal="center" vertical="center"/>
    </xf>
    <xf numFmtId="0" fontId="9" fillId="0" borderId="0" xfId="0" applyFont="1" applyAlignment="1">
      <alignment horizontal="left" vertical="center" indent="1"/>
    </xf>
    <xf numFmtId="0" fontId="8" fillId="0" borderId="0" xfId="0" applyFont="1"/>
    <xf numFmtId="0" fontId="25" fillId="0" borderId="0" xfId="0" applyFont="1" applyAlignment="1">
      <alignment horizontal="center" vertical="center"/>
    </xf>
    <xf numFmtId="164" fontId="9" fillId="0" borderId="0" xfId="0" applyNumberFormat="1" applyFont="1" applyAlignment="1">
      <alignment horizontal="left" vertical="center" indent="1"/>
    </xf>
    <xf numFmtId="0" fontId="0" fillId="6" borderId="0" xfId="0" applyFill="1"/>
    <xf numFmtId="0" fontId="26" fillId="6" borderId="0" xfId="0" applyFont="1" applyFill="1"/>
    <xf numFmtId="0" fontId="27" fillId="6" borderId="0" xfId="0" applyFont="1" applyFill="1" applyAlignment="1">
      <alignment horizontal="left"/>
    </xf>
    <xf numFmtId="0" fontId="28" fillId="6" borderId="0" xfId="0" applyFont="1" applyFill="1" applyAlignment="1">
      <alignment horizontal="left"/>
    </xf>
    <xf numFmtId="0" fontId="0" fillId="6" borderId="12" xfId="0" applyFill="1" applyBorder="1" applyAlignment="1">
      <alignment horizontal="left" indent="1"/>
    </xf>
    <xf numFmtId="0" fontId="29" fillId="6" borderId="0" xfId="5" applyFont="1" applyFill="1" applyAlignment="1"/>
    <xf numFmtId="0" fontId="26" fillId="6" borderId="0" xfId="5" applyFont="1" applyFill="1" applyAlignment="1">
      <alignment horizontal="right"/>
    </xf>
    <xf numFmtId="0" fontId="1" fillId="6" borderId="0" xfId="0" applyFont="1" applyFill="1"/>
    <xf numFmtId="0" fontId="1" fillId="6" borderId="0" xfId="0" applyFont="1" applyFill="1" applyAlignment="1">
      <alignment horizontal="left" indent="1"/>
    </xf>
    <xf numFmtId="0" fontId="0" fillId="6" borderId="0" xfId="0" applyFill="1" applyAlignment="1">
      <alignment horizontal="left" indent="1"/>
    </xf>
    <xf numFmtId="0" fontId="18" fillId="6" borderId="0" xfId="0" applyFont="1" applyFill="1"/>
    <xf numFmtId="0" fontId="30" fillId="6" borderId="0" xfId="5" applyFont="1" applyFill="1" applyAlignment="1">
      <alignment horizontal="left" indent="2"/>
    </xf>
    <xf numFmtId="0" fontId="0" fillId="6" borderId="0" xfId="0" applyFill="1" applyAlignment="1">
      <alignment horizontal="left" wrapText="1"/>
    </xf>
    <xf numFmtId="0" fontId="13" fillId="6" borderId="0" xfId="0" applyFont="1" applyFill="1"/>
    <xf numFmtId="0" fontId="15" fillId="7" borderId="1" xfId="2" applyFont="1" applyFill="1" applyAlignment="1" applyProtection="1">
      <alignment horizontal="left" indent="1"/>
    </xf>
    <xf numFmtId="0" fontId="14" fillId="7" borderId="1" xfId="2" applyFont="1" applyFill="1" applyProtection="1"/>
    <xf numFmtId="0" fontId="14" fillId="7" borderId="1" xfId="2" applyFont="1" applyFill="1" applyAlignment="1" applyProtection="1">
      <alignment horizontal="left" indent="1"/>
    </xf>
    <xf numFmtId="0" fontId="14" fillId="7" borderId="1" xfId="2" applyFont="1" applyFill="1"/>
    <xf numFmtId="0" fontId="15" fillId="7" borderId="1" xfId="2" applyFont="1" applyFill="1" applyAlignment="1">
      <alignment horizontal="left" indent="1"/>
    </xf>
    <xf numFmtId="0" fontId="31" fillId="0" borderId="3" xfId="0" applyFont="1" applyBorder="1" applyAlignment="1">
      <alignment vertical="center"/>
    </xf>
    <xf numFmtId="0" fontId="32" fillId="0" borderId="0" xfId="2" applyFont="1" applyBorder="1" applyAlignment="1" applyProtection="1">
      <alignment horizontal="center" vertical="center"/>
    </xf>
    <xf numFmtId="0" fontId="32" fillId="0" borderId="0" xfId="2" applyFont="1" applyBorder="1" applyAlignment="1" applyProtection="1">
      <alignment vertical="center"/>
    </xf>
    <xf numFmtId="0" fontId="32" fillId="0" borderId="13" xfId="2" applyFont="1" applyBorder="1" applyAlignment="1">
      <alignment vertical="center"/>
    </xf>
    <xf numFmtId="0" fontId="2" fillId="0" borderId="13" xfId="2" applyBorder="1" applyAlignment="1">
      <alignment vertical="center"/>
    </xf>
    <xf numFmtId="0" fontId="31" fillId="0" borderId="14" xfId="0" applyFont="1" applyBorder="1" applyAlignment="1">
      <alignment vertical="center"/>
    </xf>
    <xf numFmtId="0" fontId="4" fillId="0" borderId="13" xfId="2" applyFont="1" applyBorder="1" applyAlignment="1" applyProtection="1">
      <alignment horizontal="center" vertical="center"/>
    </xf>
    <xf numFmtId="0" fontId="2" fillId="0" borderId="13" xfId="2" applyBorder="1" applyAlignment="1" applyProtection="1">
      <alignment vertical="center"/>
    </xf>
    <xf numFmtId="0" fontId="10" fillId="0" borderId="13" xfId="2" applyFont="1" applyBorder="1" applyAlignment="1" applyProtection="1">
      <alignment horizontal="right" vertical="center"/>
    </xf>
    <xf numFmtId="0" fontId="5" fillId="0" borderId="14" xfId="0" applyFont="1" applyBorder="1" applyAlignment="1">
      <alignment vertical="center"/>
    </xf>
    <xf numFmtId="0" fontId="6" fillId="0" borderId="14" xfId="0" applyFont="1" applyBorder="1" applyAlignment="1">
      <alignment horizontal="center" vertical="center"/>
    </xf>
    <xf numFmtId="165" fontId="21" fillId="5" borderId="14" xfId="6" quotePrefix="1" applyNumberFormat="1" applyBorder="1" applyAlignment="1" applyProtection="1">
      <alignment horizontal="center" wrapText="1"/>
    </xf>
    <xf numFmtId="0" fontId="18" fillId="0" borderId="0" xfId="0" applyFont="1" applyAlignment="1">
      <alignment wrapText="1"/>
    </xf>
    <xf numFmtId="0" fontId="16" fillId="0" borderId="0" xfId="5" applyFill="1" applyAlignment="1">
      <alignment wrapText="1"/>
    </xf>
    <xf numFmtId="0" fontId="16" fillId="0" borderId="0" xfId="5" applyFill="1" applyAlignment="1">
      <alignment horizontal="left" vertical="center" wrapText="1" indent="1"/>
    </xf>
    <xf numFmtId="0" fontId="34" fillId="0" borderId="14" xfId="0" applyFont="1" applyBorder="1" applyAlignment="1">
      <alignment horizontal="center" vertical="center"/>
    </xf>
    <xf numFmtId="0" fontId="35" fillId="0" borderId="0" xfId="0" applyFont="1" applyAlignment="1">
      <alignment vertical="center"/>
    </xf>
    <xf numFmtId="0" fontId="33" fillId="0" borderId="0" xfId="0" applyFont="1" applyAlignment="1">
      <alignment horizontal="left" vertical="center"/>
    </xf>
  </cellXfs>
  <cellStyles count="7">
    <cellStyle name="Calculation" xfId="6" builtinId="22"/>
    <cellStyle name="Comma" xfId="1" builtinId="3"/>
    <cellStyle name="Heading 1" xfId="2" builtinId="16"/>
    <cellStyle name="Hyperlink" xfId="5" builtinId="8"/>
    <cellStyle name="Input" xfId="3" builtinId="20"/>
    <cellStyle name="Normal" xfId="0" builtinId="0"/>
    <cellStyle name="Per cent" xfId="4" builtinId="5"/>
  </cellStyles>
  <dxfs count="1004">
    <dxf>
      <font>
        <color theme="0" tint="-0.34998626667073579"/>
      </font>
    </dxf>
    <dxf>
      <font>
        <color theme="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mediumGray"/>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mediumGray"/>
      </fill>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rgb="FFFF0000"/>
        </patternFill>
      </fill>
    </dxf>
    <dxf>
      <fill>
        <patternFill>
          <bgColor rgb="FFFF0000"/>
        </patternFill>
      </fill>
    </dxf>
  </dxfs>
  <tableStyles count="1" defaultTableStyle="TableStyleMedium2" defaultPivotStyle="PivotStyleLight16">
    <tableStyle name="Invisible" pivot="0" table="0" count="0" xr9:uid="{2D6452F7-BE63-49EB-B6C7-283FC42B8917}"/>
  </tableStyles>
  <colors>
    <mruColors>
      <color rgb="FF808080"/>
      <color rgb="FF004F55"/>
      <color rgb="FF0E2841"/>
      <color rgb="FF1E88B8"/>
      <color rgb="FF1D24A0"/>
      <color rgb="FFF3FF85"/>
      <color rgb="FFF8FFB3"/>
      <color rgb="FFE0E0E0"/>
      <color rgb="FF3F3F76"/>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hyperlink" Target="#Guide!A1"/><Relationship Id="rId7" Type="http://schemas.openxmlformats.org/officeDocument/2006/relationships/hyperlink" Target="#Results!A1"/><Relationship Id="rId2" Type="http://schemas.openxmlformats.org/officeDocument/2006/relationships/hyperlink" Target="https://shiftproject.org/accounting-for-a-living-wage/" TargetMode="External"/><Relationship Id="rId1" Type="http://schemas.openxmlformats.org/officeDocument/2006/relationships/image" Target="../media/image1.png"/><Relationship Id="rId6" Type="http://schemas.openxmlformats.org/officeDocument/2006/relationships/hyperlink" Target="#Inputs2!A1"/><Relationship Id="rId5" Type="http://schemas.openxmlformats.org/officeDocument/2006/relationships/image" Target="../media/image3.sv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1314206</xdr:colOff>
      <xdr:row>0</xdr:row>
      <xdr:rowOff>0</xdr:rowOff>
    </xdr:from>
    <xdr:to>
      <xdr:col>6</xdr:col>
      <xdr:colOff>165100</xdr:colOff>
      <xdr:row>7</xdr:row>
      <xdr:rowOff>325350</xdr:rowOff>
    </xdr:to>
    <xdr:pic>
      <xdr:nvPicPr>
        <xdr:cNvPr id="2" name="Picture 1">
          <a:extLst>
            <a:ext uri="{FF2B5EF4-FFF2-40B4-BE49-F238E27FC236}">
              <a16:creationId xmlns:a16="http://schemas.microsoft.com/office/drawing/2014/main" id="{BDA637A9-2BE8-49CC-8FD3-82B0AD5DA81C}"/>
            </a:ext>
          </a:extLst>
        </xdr:cNvPr>
        <xdr:cNvPicPr>
          <a:picLocks noChangeAspect="1"/>
        </xdr:cNvPicPr>
      </xdr:nvPicPr>
      <xdr:blipFill rotWithShape="1">
        <a:blip xmlns:r="http://schemas.openxmlformats.org/officeDocument/2006/relationships" r:embed="rId1"/>
        <a:srcRect t="10649" r="21071"/>
        <a:stretch/>
      </xdr:blipFill>
      <xdr:spPr>
        <a:xfrm>
          <a:off x="9385056" y="0"/>
          <a:ext cx="1555994" cy="1436600"/>
        </a:xfrm>
        <a:prstGeom prst="rect">
          <a:avLst/>
        </a:prstGeom>
        <a:solidFill>
          <a:srgbClr val="156082"/>
        </a:solidFill>
      </xdr:spPr>
    </xdr:pic>
    <xdr:clientData/>
  </xdr:twoCellAnchor>
  <xdr:twoCellAnchor editAs="absolute">
    <xdr:from>
      <xdr:col>0</xdr:col>
      <xdr:colOff>2540</xdr:colOff>
      <xdr:row>0</xdr:row>
      <xdr:rowOff>0</xdr:rowOff>
    </xdr:from>
    <xdr:to>
      <xdr:col>2</xdr:col>
      <xdr:colOff>6303357</xdr:colOff>
      <xdr:row>6</xdr:row>
      <xdr:rowOff>95250</xdr:rowOff>
    </xdr:to>
    <xdr:sp macro="" textlink="">
      <xdr:nvSpPr>
        <xdr:cNvPr id="3" name="Rectangle 2">
          <a:extLst>
            <a:ext uri="{FF2B5EF4-FFF2-40B4-BE49-F238E27FC236}">
              <a16:creationId xmlns:a16="http://schemas.microsoft.com/office/drawing/2014/main" id="{2D50D9BD-C050-4F96-A8EA-8C6A3D0F9EEF}"/>
            </a:ext>
          </a:extLst>
        </xdr:cNvPr>
        <xdr:cNvSpPr/>
      </xdr:nvSpPr>
      <xdr:spPr>
        <a:xfrm>
          <a:off x="2540" y="0"/>
          <a:ext cx="6643717" cy="10477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3.21</a:t>
          </a:r>
        </a:p>
        <a:p>
          <a:pPr algn="l"/>
          <a:endParaRPr lang="en-GB" sz="1100"/>
        </a:p>
      </xdr:txBody>
    </xdr:sp>
    <xdr:clientData/>
  </xdr:twoCellAnchor>
  <xdr:twoCellAnchor editAs="absolute">
    <xdr:from>
      <xdr:col>2</xdr:col>
      <xdr:colOff>6684209</xdr:colOff>
      <xdr:row>0</xdr:row>
      <xdr:rowOff>0</xdr:rowOff>
    </xdr:from>
    <xdr:to>
      <xdr:col>3</xdr:col>
      <xdr:colOff>2127960</xdr:colOff>
      <xdr:row>7</xdr:row>
      <xdr:rowOff>325350</xdr:rowOff>
    </xdr:to>
    <xdr:sp macro="" textlink="">
      <xdr:nvSpPr>
        <xdr:cNvPr id="4" name="Parallelogram 3">
          <a:extLst>
            <a:ext uri="{FF2B5EF4-FFF2-40B4-BE49-F238E27FC236}">
              <a16:creationId xmlns:a16="http://schemas.microsoft.com/office/drawing/2014/main" id="{98CB8E91-002A-4980-BEB6-989D757A2B23}"/>
            </a:ext>
          </a:extLst>
        </xdr:cNvPr>
        <xdr:cNvSpPr/>
      </xdr:nvSpPr>
      <xdr:spPr>
        <a:xfrm>
          <a:off x="7027109" y="0"/>
          <a:ext cx="3171701" cy="1436600"/>
        </a:xfrm>
        <a:prstGeom prst="parallelogram">
          <a:avLst>
            <a:gd name="adj" fmla="val 56459"/>
          </a:avLst>
        </a:prstGeom>
        <a:solidFill>
          <a:schemeClr val="bg1"/>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3</xdr:col>
      <xdr:colOff>630411</xdr:colOff>
      <xdr:row>0</xdr:row>
      <xdr:rowOff>0</xdr:rowOff>
    </xdr:from>
    <xdr:to>
      <xdr:col>3</xdr:col>
      <xdr:colOff>2132900</xdr:colOff>
      <xdr:row>7</xdr:row>
      <xdr:rowOff>181017</xdr:rowOff>
    </xdr:to>
    <xdr:sp macro="" textlink="">
      <xdr:nvSpPr>
        <xdr:cNvPr id="5" name="Parallelogram 4">
          <a:extLst>
            <a:ext uri="{FF2B5EF4-FFF2-40B4-BE49-F238E27FC236}">
              <a16:creationId xmlns:a16="http://schemas.microsoft.com/office/drawing/2014/main" id="{80A288FB-ABCE-4E8B-A9C7-18B2F64E6F96}"/>
            </a:ext>
          </a:extLst>
        </xdr:cNvPr>
        <xdr:cNvSpPr/>
      </xdr:nvSpPr>
      <xdr:spPr>
        <a:xfrm>
          <a:off x="8701261" y="0"/>
          <a:ext cx="1502489" cy="1292267"/>
        </a:xfrm>
        <a:prstGeom prst="parallelogram">
          <a:avLst>
            <a:gd name="adj" fmla="val 56549"/>
          </a:avLst>
        </a:prstGeom>
        <a:solidFill>
          <a:srgbClr val="004F5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2</xdr:col>
      <xdr:colOff>5509190</xdr:colOff>
      <xdr:row>0</xdr:row>
      <xdr:rowOff>0</xdr:rowOff>
    </xdr:from>
    <xdr:to>
      <xdr:col>3</xdr:col>
      <xdr:colOff>637820</xdr:colOff>
      <xdr:row>7</xdr:row>
      <xdr:rowOff>36683</xdr:rowOff>
    </xdr:to>
    <xdr:sp macro="" textlink="">
      <xdr:nvSpPr>
        <xdr:cNvPr id="6" name="Parallelogram 5">
          <a:extLst>
            <a:ext uri="{FF2B5EF4-FFF2-40B4-BE49-F238E27FC236}">
              <a16:creationId xmlns:a16="http://schemas.microsoft.com/office/drawing/2014/main" id="{1FA219B1-7BE5-41CA-8588-78930FC63A82}"/>
            </a:ext>
          </a:extLst>
        </xdr:cNvPr>
        <xdr:cNvSpPr/>
      </xdr:nvSpPr>
      <xdr:spPr>
        <a:xfrm>
          <a:off x="5852090" y="0"/>
          <a:ext cx="2856580" cy="1147933"/>
        </a:xfrm>
        <a:prstGeom prst="parallelogram">
          <a:avLst>
            <a:gd name="adj" fmla="val 56459"/>
          </a:avLst>
        </a:prstGeom>
        <a:solidFill>
          <a:srgbClr val="618EB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0</xdr:col>
      <xdr:colOff>2539</xdr:colOff>
      <xdr:row>0</xdr:row>
      <xdr:rowOff>0</xdr:rowOff>
    </xdr:from>
    <xdr:to>
      <xdr:col>2</xdr:col>
      <xdr:colOff>7337776</xdr:colOff>
      <xdr:row>7</xdr:row>
      <xdr:rowOff>36683</xdr:rowOff>
    </xdr:to>
    <xdr:sp macro="" textlink="">
      <xdr:nvSpPr>
        <xdr:cNvPr id="7" name="Parallelogram 6">
          <a:extLst>
            <a:ext uri="{FF2B5EF4-FFF2-40B4-BE49-F238E27FC236}">
              <a16:creationId xmlns:a16="http://schemas.microsoft.com/office/drawing/2014/main" id="{07344F8E-6EB6-4FBB-AC26-03503A5B91A7}"/>
            </a:ext>
          </a:extLst>
        </xdr:cNvPr>
        <xdr:cNvSpPr/>
      </xdr:nvSpPr>
      <xdr:spPr>
        <a:xfrm>
          <a:off x="2539" y="0"/>
          <a:ext cx="7678137" cy="1147933"/>
        </a:xfrm>
        <a:prstGeom prst="parallelogram">
          <a:avLst>
            <a:gd name="adj" fmla="val 0"/>
          </a:avLst>
        </a:prstGeom>
        <a:solidFill>
          <a:srgbClr val="618EB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xdr:col>
      <xdr:colOff>112232</xdr:colOff>
      <xdr:row>0</xdr:row>
      <xdr:rowOff>78096</xdr:rowOff>
    </xdr:from>
    <xdr:to>
      <xdr:col>3</xdr:col>
      <xdr:colOff>173182</xdr:colOff>
      <xdr:row>6</xdr:row>
      <xdr:rowOff>128091</xdr:rowOff>
    </xdr:to>
    <xdr:sp macro="" textlink="">
      <xdr:nvSpPr>
        <xdr:cNvPr id="8" name="TextBox 7">
          <a:extLst>
            <a:ext uri="{FF2B5EF4-FFF2-40B4-BE49-F238E27FC236}">
              <a16:creationId xmlns:a16="http://schemas.microsoft.com/office/drawing/2014/main" id="{D1BACB27-5E90-48C6-8C0D-9A236CA59F8C}"/>
            </a:ext>
          </a:extLst>
        </xdr:cNvPr>
        <xdr:cNvSpPr txBox="1"/>
      </xdr:nvSpPr>
      <xdr:spPr>
        <a:xfrm>
          <a:off x="283682" y="78096"/>
          <a:ext cx="7960350" cy="1002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300">
              <a:solidFill>
                <a:schemeClr val="bg1"/>
              </a:solidFill>
            </a:rPr>
            <a:t>Accounting for a Living Wage Progress Tool</a:t>
          </a:r>
        </a:p>
        <a:p>
          <a:r>
            <a:rPr lang="en-GB" sz="1800">
              <a:solidFill>
                <a:schemeClr val="bg1"/>
              </a:solidFill>
            </a:rPr>
            <a:t>Lowest Wage Data Model</a:t>
          </a:r>
        </a:p>
        <a:p>
          <a:endParaRPr lang="en-GB" sz="1800">
            <a:solidFill>
              <a:schemeClr val="bg1"/>
            </a:solidFill>
          </a:endParaRPr>
        </a:p>
      </xdr:txBody>
    </xdr:sp>
    <xdr:clientData/>
  </xdr:twoCellAnchor>
  <xdr:twoCellAnchor>
    <xdr:from>
      <xdr:col>1</xdr:col>
      <xdr:colOff>134633</xdr:colOff>
      <xdr:row>8</xdr:row>
      <xdr:rowOff>19180</xdr:rowOff>
    </xdr:from>
    <xdr:to>
      <xdr:col>2</xdr:col>
      <xdr:colOff>7054850</xdr:colOff>
      <xdr:row>14</xdr:row>
      <xdr:rowOff>146050</xdr:rowOff>
    </xdr:to>
    <xdr:sp macro="" textlink="">
      <xdr:nvSpPr>
        <xdr:cNvPr id="9" name="TextBox 8">
          <a:extLst>
            <a:ext uri="{FF2B5EF4-FFF2-40B4-BE49-F238E27FC236}">
              <a16:creationId xmlns:a16="http://schemas.microsoft.com/office/drawing/2014/main" id="{53E505D5-3E5D-4FC0-91F7-3DB68C21536F}"/>
            </a:ext>
          </a:extLst>
        </xdr:cNvPr>
        <xdr:cNvSpPr txBox="1"/>
      </xdr:nvSpPr>
      <xdr:spPr>
        <a:xfrm>
          <a:off x="306083" y="1638430"/>
          <a:ext cx="7091667" cy="1003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The Progress Tool </a:t>
          </a:r>
          <a:r>
            <a:rPr lang="en-US" sz="1000">
              <a:solidFill>
                <a:schemeClr val="dk1"/>
              </a:solidFill>
              <a:effectLst/>
              <a:latin typeface="Arial" panose="020B0604020202020204" pitchFamily="34" charset="0"/>
              <a:ea typeface="+mn-ea"/>
              <a:cs typeface="Arial" panose="020B0604020202020204" pitchFamily="34" charset="0"/>
            </a:rPr>
            <a:t>is a product of</a:t>
          </a:r>
          <a:r>
            <a:rPr lang="en-GB" sz="1000">
              <a:solidFill>
                <a:schemeClr val="dk1"/>
              </a:solidFill>
              <a:effectLst/>
              <a:latin typeface="Arial" panose="020B0604020202020204" pitchFamily="34" charset="0"/>
              <a:ea typeface="+mn-ea"/>
              <a:cs typeface="Arial" panose="020B0604020202020204" pitchFamily="34" charset="0"/>
            </a:rPr>
            <a:t> the Accounting for a Living Wage project, a collaboration between Shift, Capitals Coalition and Forvis Mazar</a:t>
          </a:r>
          <a:r>
            <a:rPr lang="en-US" sz="1000">
              <a:solidFill>
                <a:schemeClr val="dk1"/>
              </a:solidFill>
              <a:effectLst/>
              <a:latin typeface="Arial" panose="020B0604020202020204" pitchFamily="34" charset="0"/>
              <a:ea typeface="+mn-ea"/>
              <a:cs typeface="Arial" panose="020B0604020202020204" pitchFamily="34" charset="0"/>
            </a:rPr>
            <a:t>s</a:t>
          </a:r>
          <a:r>
            <a:rPr lang="en-GB" sz="1000">
              <a:solidFill>
                <a:schemeClr val="dk1"/>
              </a:solidFill>
              <a:effectLst/>
              <a:latin typeface="Arial" panose="020B0604020202020204" pitchFamily="34" charset="0"/>
              <a:ea typeface="+mn-ea"/>
              <a:cs typeface="Arial" panose="020B0604020202020204" pitchFamily="34" charset="0"/>
            </a:rPr>
            <a:t> to help companies leverage the power of accounting to tackle wage inequality.</a:t>
          </a:r>
        </a:p>
        <a:p>
          <a:endParaRPr lang="en-GB"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project involved companies, investors, standard-setters, living wage initiatives and accounting experts in developing a model to enable standardized, meaningful, and comparable reporting on progress towards living wages made by companies in their own workforces and supply chains.</a:t>
          </a:r>
        </a:p>
      </xdr:txBody>
    </xdr:sp>
    <xdr:clientData/>
  </xdr:twoCellAnchor>
  <xdr:twoCellAnchor>
    <xdr:from>
      <xdr:col>1</xdr:col>
      <xdr:colOff>133159</xdr:colOff>
      <xdr:row>20</xdr:row>
      <xdr:rowOff>45350</xdr:rowOff>
    </xdr:from>
    <xdr:to>
      <xdr:col>2</xdr:col>
      <xdr:colOff>6997700</xdr:colOff>
      <xdr:row>22</xdr:row>
      <xdr:rowOff>292100</xdr:rowOff>
    </xdr:to>
    <xdr:sp macro="" textlink="">
      <xdr:nvSpPr>
        <xdr:cNvPr id="10" name="TextBox 9">
          <a:extLst>
            <a:ext uri="{FF2B5EF4-FFF2-40B4-BE49-F238E27FC236}">
              <a16:creationId xmlns:a16="http://schemas.microsoft.com/office/drawing/2014/main" id="{D6F4D1B7-3FC8-4F26-A2C2-56BA326056EF}"/>
            </a:ext>
          </a:extLst>
        </xdr:cNvPr>
        <xdr:cNvSpPr txBox="1"/>
      </xdr:nvSpPr>
      <xdr:spPr>
        <a:xfrm>
          <a:off x="304609" y="3226700"/>
          <a:ext cx="7035991" cy="1123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This accounting model (the "Model") has been created to help organizations estimate and track their overall position and progress in ensuring a living wage for all workers within their organization and first-tier supply chain (the "Purpose"). The Model has not been audited and is not a substitute for an organizations' own due diligence when making decisions, nor is it intended to replace professional advice. We make no representations, guarantees, or warranties of any kind (express or implied) as to the suitability, adequacy, accuracy, or completeness of the Model, its assumptions, logic, formulas, or projections.</a:t>
          </a:r>
          <a:endParaRPr lang="en-GB" sz="1000">
            <a:latin typeface="Arial" panose="020B0604020202020204" pitchFamily="34" charset="0"/>
            <a:cs typeface="Arial" panose="020B0604020202020204" pitchFamily="34" charset="0"/>
          </a:endParaRPr>
        </a:p>
      </xdr:txBody>
    </xdr:sp>
    <xdr:clientData/>
  </xdr:twoCellAnchor>
  <xdr:twoCellAnchor editAs="absolute">
    <xdr:from>
      <xdr:col>2</xdr:col>
      <xdr:colOff>7516926</xdr:colOff>
      <xdr:row>0</xdr:row>
      <xdr:rowOff>0</xdr:rowOff>
    </xdr:from>
    <xdr:to>
      <xdr:col>3</xdr:col>
      <xdr:colOff>1367247</xdr:colOff>
      <xdr:row>7</xdr:row>
      <xdr:rowOff>325350</xdr:rowOff>
    </xdr:to>
    <xdr:sp macro="" textlink="">
      <xdr:nvSpPr>
        <xdr:cNvPr id="11" name="Parallelogram 10">
          <a:extLst>
            <a:ext uri="{FF2B5EF4-FFF2-40B4-BE49-F238E27FC236}">
              <a16:creationId xmlns:a16="http://schemas.microsoft.com/office/drawing/2014/main" id="{5C468FAB-F2C2-46FB-9163-7D2812DE78A3}"/>
            </a:ext>
          </a:extLst>
        </xdr:cNvPr>
        <xdr:cNvSpPr/>
      </xdr:nvSpPr>
      <xdr:spPr>
        <a:xfrm>
          <a:off x="7859826" y="0"/>
          <a:ext cx="1578271" cy="1436600"/>
        </a:xfrm>
        <a:prstGeom prst="parallelogram">
          <a:avLst>
            <a:gd name="adj" fmla="val 56459"/>
          </a:avLst>
        </a:prstGeom>
        <a:solidFill>
          <a:srgbClr val="0099A7"/>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xdr:from>
      <xdr:col>1</xdr:col>
      <xdr:colOff>134633</xdr:colOff>
      <xdr:row>14</xdr:row>
      <xdr:rowOff>114430</xdr:rowOff>
    </xdr:from>
    <xdr:to>
      <xdr:col>2</xdr:col>
      <xdr:colOff>7054850</xdr:colOff>
      <xdr:row>17</xdr:row>
      <xdr:rowOff>44450</xdr:rowOff>
    </xdr:to>
    <xdr:sp macro="" textlink="">
      <xdr:nvSpPr>
        <xdr:cNvPr id="12" name="TextBox 11">
          <a:hlinkClick xmlns:r="http://schemas.openxmlformats.org/officeDocument/2006/relationships" r:id="rId2"/>
          <a:extLst>
            <a:ext uri="{FF2B5EF4-FFF2-40B4-BE49-F238E27FC236}">
              <a16:creationId xmlns:a16="http://schemas.microsoft.com/office/drawing/2014/main" id="{67A061AE-01B9-4648-B00B-A0BCBCE83FE3}"/>
            </a:ext>
          </a:extLst>
        </xdr:cNvPr>
        <xdr:cNvSpPr txBox="1"/>
      </xdr:nvSpPr>
      <xdr:spPr>
        <a:xfrm>
          <a:off x="306083" y="2609980"/>
          <a:ext cx="7091667" cy="27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For more information, </a:t>
          </a:r>
          <a:r>
            <a:rPr lang="en-US" sz="1000">
              <a:solidFill>
                <a:schemeClr val="dk1"/>
              </a:solidFill>
              <a:effectLst/>
              <a:latin typeface="Arial" panose="020B0604020202020204" pitchFamily="34" charset="0"/>
              <a:ea typeface="+mn-ea"/>
              <a:cs typeface="Arial" panose="020B0604020202020204" pitchFamily="34" charset="0"/>
            </a:rPr>
            <a:t>see: </a:t>
          </a:r>
          <a:r>
            <a:rPr lang="en-US" sz="1000" i="1">
              <a:solidFill>
                <a:schemeClr val="dk1"/>
              </a:solidFill>
              <a:effectLst/>
              <a:latin typeface="Arial" panose="020B0604020202020204" pitchFamily="34" charset="0"/>
              <a:ea typeface="+mn-ea"/>
              <a:cs typeface="Arial" panose="020B0604020202020204" pitchFamily="34" charset="0"/>
            </a:rPr>
            <a:t>https://shiftproject.org/accounting-for-a-living-wage/</a:t>
          </a:r>
          <a:endParaRPr lang="en-GB" sz="1000" i="1">
            <a:latin typeface="Arial" panose="020B0604020202020204" pitchFamily="34" charset="0"/>
            <a:cs typeface="Arial" panose="020B0604020202020204" pitchFamily="34" charset="0"/>
          </a:endParaRPr>
        </a:p>
      </xdr:txBody>
    </xdr:sp>
    <xdr:clientData/>
  </xdr:twoCellAnchor>
  <xdr:twoCellAnchor editAs="oneCell">
    <xdr:from>
      <xdr:col>4</xdr:col>
      <xdr:colOff>241300</xdr:colOff>
      <xdr:row>10</xdr:row>
      <xdr:rowOff>69851</xdr:rowOff>
    </xdr:from>
    <xdr:to>
      <xdr:col>5</xdr:col>
      <xdr:colOff>9600</xdr:colOff>
      <xdr:row>11</xdr:row>
      <xdr:rowOff>11884</xdr:rowOff>
    </xdr:to>
    <xdr:pic>
      <xdr:nvPicPr>
        <xdr:cNvPr id="13" name="Graphic 12" descr="Arrow Right with solid fill">
          <a:hlinkClick xmlns:r="http://schemas.openxmlformats.org/officeDocument/2006/relationships" r:id="rId3"/>
          <a:extLst>
            <a:ext uri="{FF2B5EF4-FFF2-40B4-BE49-F238E27FC236}">
              <a16:creationId xmlns:a16="http://schemas.microsoft.com/office/drawing/2014/main" id="{CDC6FA3D-8700-481A-9DF7-F59827FEA1DA}"/>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1981201"/>
          <a:ext cx="162000" cy="183333"/>
        </a:xfrm>
        <a:prstGeom prst="rect">
          <a:avLst/>
        </a:prstGeom>
      </xdr:spPr>
    </xdr:pic>
    <xdr:clientData/>
  </xdr:twoCellAnchor>
  <xdr:twoCellAnchor editAs="oneCell">
    <xdr:from>
      <xdr:col>4</xdr:col>
      <xdr:colOff>241300</xdr:colOff>
      <xdr:row>12</xdr:row>
      <xdr:rowOff>95251</xdr:rowOff>
    </xdr:from>
    <xdr:to>
      <xdr:col>5</xdr:col>
      <xdr:colOff>9600</xdr:colOff>
      <xdr:row>13</xdr:row>
      <xdr:rowOff>37284</xdr:rowOff>
    </xdr:to>
    <xdr:pic>
      <xdr:nvPicPr>
        <xdr:cNvPr id="14" name="Graphic 13" descr="Arrow Right with solid fill">
          <a:hlinkClick xmlns:r="http://schemas.openxmlformats.org/officeDocument/2006/relationships" r:id="rId6"/>
          <a:extLst>
            <a:ext uri="{FF2B5EF4-FFF2-40B4-BE49-F238E27FC236}">
              <a16:creationId xmlns:a16="http://schemas.microsoft.com/office/drawing/2014/main" id="{26D2B0BF-7D79-4DCB-A76A-063A2A8BC2BA}"/>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2298701"/>
          <a:ext cx="162000" cy="183333"/>
        </a:xfrm>
        <a:prstGeom prst="rect">
          <a:avLst/>
        </a:prstGeom>
      </xdr:spPr>
    </xdr:pic>
    <xdr:clientData/>
  </xdr:twoCellAnchor>
  <xdr:twoCellAnchor editAs="oneCell">
    <xdr:from>
      <xdr:col>4</xdr:col>
      <xdr:colOff>241300</xdr:colOff>
      <xdr:row>14</xdr:row>
      <xdr:rowOff>120651</xdr:rowOff>
    </xdr:from>
    <xdr:to>
      <xdr:col>5</xdr:col>
      <xdr:colOff>9600</xdr:colOff>
      <xdr:row>16</xdr:row>
      <xdr:rowOff>11884</xdr:rowOff>
    </xdr:to>
    <xdr:pic>
      <xdr:nvPicPr>
        <xdr:cNvPr id="15" name="Graphic 14" descr="Arrow Right with solid fill">
          <a:hlinkClick xmlns:r="http://schemas.openxmlformats.org/officeDocument/2006/relationships" r:id="rId7"/>
          <a:extLst>
            <a:ext uri="{FF2B5EF4-FFF2-40B4-BE49-F238E27FC236}">
              <a16:creationId xmlns:a16="http://schemas.microsoft.com/office/drawing/2014/main" id="{DBC1DE4F-1EDB-4BB9-8EC6-644CFF28F8E3}"/>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2616201"/>
          <a:ext cx="162000" cy="183333"/>
        </a:xfrm>
        <a:prstGeom prst="rect">
          <a:avLst/>
        </a:prstGeom>
      </xdr:spPr>
    </xdr:pic>
    <xdr:clientData/>
  </xdr:twoCellAnchor>
  <xdr:twoCellAnchor>
    <xdr:from>
      <xdr:col>2</xdr:col>
      <xdr:colOff>7651751</xdr:colOff>
      <xdr:row>10</xdr:row>
      <xdr:rowOff>82550</xdr:rowOff>
    </xdr:from>
    <xdr:to>
      <xdr:col>4</xdr:col>
      <xdr:colOff>190501</xdr:colOff>
      <xdr:row>12</xdr:row>
      <xdr:rowOff>82550</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C62B5228-B6E1-43FD-BCC9-EEDE52EF2441}"/>
            </a:ext>
          </a:extLst>
        </xdr:cNvPr>
        <xdr:cNvSpPr txBox="1"/>
      </xdr:nvSpPr>
      <xdr:spPr>
        <a:xfrm>
          <a:off x="7994651" y="19939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GUIDE</a:t>
          </a:r>
          <a:endParaRPr lang="en-GB" sz="900" i="1">
            <a:latin typeface="Arial" panose="020B0604020202020204" pitchFamily="34" charset="0"/>
            <a:cs typeface="Arial" panose="020B0604020202020204" pitchFamily="34" charset="0"/>
          </a:endParaRPr>
        </a:p>
      </xdr:txBody>
    </xdr:sp>
    <xdr:clientData/>
  </xdr:twoCellAnchor>
  <xdr:twoCellAnchor>
    <xdr:from>
      <xdr:col>2</xdr:col>
      <xdr:colOff>7651751</xdr:colOff>
      <xdr:row>12</xdr:row>
      <xdr:rowOff>95250</xdr:rowOff>
    </xdr:from>
    <xdr:to>
      <xdr:col>4</xdr:col>
      <xdr:colOff>190501</xdr:colOff>
      <xdr:row>14</xdr:row>
      <xdr:rowOff>95250</xdr:rowOff>
    </xdr:to>
    <xdr:sp macro="" textlink="">
      <xdr:nvSpPr>
        <xdr:cNvPr id="17" name="TextBox 16">
          <a:hlinkClick xmlns:r="http://schemas.openxmlformats.org/officeDocument/2006/relationships" r:id="rId6"/>
          <a:extLst>
            <a:ext uri="{FF2B5EF4-FFF2-40B4-BE49-F238E27FC236}">
              <a16:creationId xmlns:a16="http://schemas.microsoft.com/office/drawing/2014/main" id="{BC2F1284-770D-407A-84D3-3BB429683C94}"/>
            </a:ext>
          </a:extLst>
        </xdr:cNvPr>
        <xdr:cNvSpPr txBox="1"/>
      </xdr:nvSpPr>
      <xdr:spPr>
        <a:xfrm>
          <a:off x="7994651" y="22987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INPUTS</a:t>
          </a:r>
          <a:endParaRPr lang="en-GB" sz="900" i="1">
            <a:latin typeface="Arial" panose="020B0604020202020204" pitchFamily="34" charset="0"/>
            <a:cs typeface="Arial" panose="020B0604020202020204" pitchFamily="34" charset="0"/>
          </a:endParaRPr>
        </a:p>
      </xdr:txBody>
    </xdr:sp>
    <xdr:clientData/>
  </xdr:twoCellAnchor>
  <xdr:twoCellAnchor>
    <xdr:from>
      <xdr:col>2</xdr:col>
      <xdr:colOff>7651751</xdr:colOff>
      <xdr:row>14</xdr:row>
      <xdr:rowOff>107950</xdr:rowOff>
    </xdr:from>
    <xdr:to>
      <xdr:col>4</xdr:col>
      <xdr:colOff>190501</xdr:colOff>
      <xdr:row>18</xdr:row>
      <xdr:rowOff>6350</xdr:rowOff>
    </xdr:to>
    <xdr:sp macro="" textlink="">
      <xdr:nvSpPr>
        <xdr:cNvPr id="18" name="TextBox 17">
          <a:hlinkClick xmlns:r="http://schemas.openxmlformats.org/officeDocument/2006/relationships" r:id="rId7"/>
          <a:extLst>
            <a:ext uri="{FF2B5EF4-FFF2-40B4-BE49-F238E27FC236}">
              <a16:creationId xmlns:a16="http://schemas.microsoft.com/office/drawing/2014/main" id="{14FC5B6F-EBF9-4995-8D4D-8645D6DB7AB5}"/>
            </a:ext>
          </a:extLst>
        </xdr:cNvPr>
        <xdr:cNvSpPr txBox="1"/>
      </xdr:nvSpPr>
      <xdr:spPr>
        <a:xfrm>
          <a:off x="7994651" y="26035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CONSOLIDATED</a:t>
          </a:r>
          <a:r>
            <a:rPr lang="en-GB" sz="900" i="0" baseline="0">
              <a:solidFill>
                <a:schemeClr val="dk1"/>
              </a:solidFill>
              <a:effectLst/>
              <a:latin typeface="Arial" panose="020B0604020202020204" pitchFamily="34" charset="0"/>
              <a:ea typeface="+mn-ea"/>
              <a:cs typeface="Arial" panose="020B0604020202020204" pitchFamily="34" charset="0"/>
            </a:rPr>
            <a:t> RESULTS</a:t>
          </a:r>
          <a:endParaRPr lang="en-GB" sz="900" i="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644771</xdr:colOff>
      <xdr:row>1</xdr:row>
      <xdr:rowOff>146538</xdr:rowOff>
    </xdr:from>
    <xdr:to>
      <xdr:col>3</xdr:col>
      <xdr:colOff>926745</xdr:colOff>
      <xdr:row>5</xdr:row>
      <xdr:rowOff>2929</xdr:rowOff>
    </xdr:to>
    <xdr:pic>
      <xdr:nvPicPr>
        <xdr:cNvPr id="2" name="Picture 1">
          <a:extLst>
            <a:ext uri="{FF2B5EF4-FFF2-40B4-BE49-F238E27FC236}">
              <a16:creationId xmlns:a16="http://schemas.microsoft.com/office/drawing/2014/main" id="{FD3D9CD5-A7E8-4CD9-90D5-6D16C7D0294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0000" b="90000" l="10000" r="90000"/>
                  </a14:imgEffect>
                </a14:imgLayer>
              </a14:imgProps>
            </a:ext>
          </a:extLst>
        </a:blip>
        <a:stretch>
          <a:fillRect/>
        </a:stretch>
      </xdr:blipFill>
      <xdr:spPr>
        <a:xfrm>
          <a:off x="1495671" y="470388"/>
          <a:ext cx="281974" cy="338991"/>
        </a:xfrm>
        <a:prstGeom prst="rect">
          <a:avLst/>
        </a:prstGeom>
      </xdr:spPr>
    </xdr:pic>
    <xdr:clientData/>
  </xdr:twoCellAnchor>
  <xdr:twoCellAnchor editAs="absolute">
    <xdr:from>
      <xdr:col>0</xdr:col>
      <xdr:colOff>27221</xdr:colOff>
      <xdr:row>4</xdr:row>
      <xdr:rowOff>7261</xdr:rowOff>
    </xdr:from>
    <xdr:to>
      <xdr:col>2</xdr:col>
      <xdr:colOff>168402</xdr:colOff>
      <xdr:row>6</xdr:row>
      <xdr:rowOff>911</xdr:rowOff>
    </xdr:to>
    <xdr:sp macro="" textlink="">
      <xdr:nvSpPr>
        <xdr:cNvPr id="3" name="Arrow: Down 2">
          <a:extLst>
            <a:ext uri="{FF2B5EF4-FFF2-40B4-BE49-F238E27FC236}">
              <a16:creationId xmlns:a16="http://schemas.microsoft.com/office/drawing/2014/main" id="{AECB3CB0-2B7A-4310-B2C9-7885CCF6CBCE}"/>
            </a:ext>
          </a:extLst>
        </xdr:cNvPr>
        <xdr:cNvSpPr/>
      </xdr:nvSpPr>
      <xdr:spPr>
        <a:xfrm rot="3473603">
          <a:off x="304187" y="460545"/>
          <a:ext cx="228600" cy="782531"/>
        </a:xfrm>
        <a:prstGeom prst="downArrow">
          <a:avLst/>
        </a:prstGeom>
        <a:solidFill>
          <a:srgbClr val="1E88B8"/>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shiftproject.org/resource/living-wage-accounting-model-and-progress-tool/" TargetMode="External"/><Relationship Id="rId2" Type="http://schemas.openxmlformats.org/officeDocument/2006/relationships/hyperlink" Target="https://shiftproject.org/wp-content/uploads/2023/09/Part-2-Accounting-for-a-Living-Wage.pdf" TargetMode="External"/><Relationship Id="rId1" Type="http://schemas.openxmlformats.org/officeDocument/2006/relationships/hyperlink" Target="https://www.globallivingwage.org/about/anker-methodology/"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D5FEB-7481-4F6D-8EB4-77BD4020BB1B}">
  <sheetPr>
    <pageSetUpPr fitToPage="1"/>
  </sheetPr>
  <dimension ref="A1:J23"/>
  <sheetViews>
    <sheetView showRowColHeaders="0" tabSelected="1" zoomScaleNormal="100" workbookViewId="0">
      <selection activeCell="A100" sqref="A100"/>
    </sheetView>
  </sheetViews>
  <sheetFormatPr baseColWidth="10" defaultColWidth="0" defaultRowHeight="12.5" customHeight="1" zeroHeight="1" x14ac:dyDescent="0.15"/>
  <cols>
    <col min="1" max="2" width="2.5" customWidth="1"/>
    <col min="3" max="3" width="110.6640625" customWidth="1"/>
    <col min="4" max="4" width="30.6640625" customWidth="1"/>
    <col min="5" max="5" width="5.6640625" customWidth="1"/>
    <col min="6" max="7" width="2.5" customWidth="1"/>
    <col min="8" max="10" width="0" hidden="1" customWidth="1"/>
    <col min="11" max="16384" width="8.6640625" hidden="1"/>
  </cols>
  <sheetData>
    <row r="1" spans="1:7" ht="13" x14ac:dyDescent="0.15">
      <c r="A1" s="63"/>
      <c r="B1" s="63"/>
      <c r="C1" s="63"/>
      <c r="D1" s="63"/>
      <c r="E1" s="63"/>
      <c r="F1" s="63"/>
      <c r="G1" s="63"/>
    </row>
    <row r="2" spans="1:7" ht="13" x14ac:dyDescent="0.15">
      <c r="A2" s="63"/>
      <c r="B2" s="63"/>
      <c r="C2" s="63"/>
      <c r="D2" s="63"/>
      <c r="E2" s="63"/>
      <c r="F2" s="63"/>
      <c r="G2" s="63"/>
    </row>
    <row r="3" spans="1:7" ht="13" x14ac:dyDescent="0.15">
      <c r="A3" s="63"/>
      <c r="B3" s="63"/>
      <c r="C3" s="63"/>
      <c r="D3" s="63"/>
      <c r="E3" s="63"/>
      <c r="F3" s="63"/>
      <c r="G3" s="63"/>
    </row>
    <row r="4" spans="1:7" ht="13" x14ac:dyDescent="0.15">
      <c r="A4" s="63"/>
      <c r="B4" s="63"/>
      <c r="C4" s="63"/>
      <c r="D4" s="63"/>
      <c r="E4" s="63"/>
      <c r="F4" s="63"/>
      <c r="G4" s="63"/>
    </row>
    <row r="5" spans="1:7" ht="13" x14ac:dyDescent="0.15">
      <c r="A5" s="63"/>
      <c r="B5" s="63"/>
      <c r="C5" s="63"/>
      <c r="D5" s="63"/>
      <c r="E5" s="63"/>
      <c r="F5" s="63"/>
      <c r="G5" s="63"/>
    </row>
    <row r="6" spans="1:7" ht="13" x14ac:dyDescent="0.15">
      <c r="A6" s="63"/>
      <c r="B6" s="63"/>
      <c r="C6" s="63"/>
      <c r="D6" s="63"/>
      <c r="E6" s="63"/>
      <c r="F6" s="63"/>
      <c r="G6" s="63"/>
    </row>
    <row r="7" spans="1:7" ht="13" x14ac:dyDescent="0.15">
      <c r="A7" s="63"/>
      <c r="B7" s="63"/>
      <c r="C7" s="63"/>
      <c r="D7" s="63"/>
      <c r="E7" s="63"/>
      <c r="F7" s="63"/>
      <c r="G7" s="63"/>
    </row>
    <row r="8" spans="1:7" ht="40" customHeight="1" x14ac:dyDescent="0.15">
      <c r="A8" s="63"/>
      <c r="B8" s="63"/>
      <c r="C8" s="63"/>
      <c r="D8" s="63"/>
      <c r="E8" s="63"/>
      <c r="F8" s="63"/>
      <c r="G8" s="63"/>
    </row>
    <row r="9" spans="1:7" ht="19" customHeight="1" x14ac:dyDescent="0.2">
      <c r="A9" s="63"/>
      <c r="B9" s="63"/>
      <c r="C9" s="64"/>
      <c r="D9" s="65" t="s">
        <v>306</v>
      </c>
      <c r="E9" s="66"/>
      <c r="F9" s="63"/>
      <c r="G9" s="63"/>
    </row>
    <row r="10" spans="1:7" ht="4" customHeight="1" x14ac:dyDescent="0.15">
      <c r="A10" s="63"/>
      <c r="B10" s="63"/>
      <c r="C10" s="63"/>
      <c r="D10" s="67"/>
      <c r="E10" s="67"/>
      <c r="F10" s="63"/>
      <c r="G10" s="63"/>
    </row>
    <row r="11" spans="1:7" ht="19" customHeight="1" x14ac:dyDescent="0.2">
      <c r="A11" s="63"/>
      <c r="B11" s="63"/>
      <c r="C11" s="63"/>
      <c r="D11" s="68"/>
      <c r="E11" s="69"/>
      <c r="F11" s="63"/>
      <c r="G11" s="63"/>
    </row>
    <row r="12" spans="1:7" ht="4" customHeight="1" x14ac:dyDescent="0.15">
      <c r="A12" s="63"/>
      <c r="B12" s="63"/>
      <c r="C12" s="63"/>
      <c r="D12" s="70"/>
      <c r="E12" s="70"/>
      <c r="F12" s="63"/>
      <c r="G12" s="63"/>
    </row>
    <row r="13" spans="1:7" ht="19" customHeight="1" x14ac:dyDescent="0.2">
      <c r="A13" s="63"/>
      <c r="B13" s="63"/>
      <c r="C13" s="63"/>
      <c r="D13" s="68"/>
      <c r="E13" s="69"/>
      <c r="F13" s="63"/>
      <c r="G13" s="63"/>
    </row>
    <row r="14" spans="1:7" ht="4" customHeight="1" x14ac:dyDescent="0.15">
      <c r="A14" s="63"/>
      <c r="B14" s="63"/>
      <c r="C14" s="63"/>
      <c r="D14" s="70"/>
      <c r="E14" s="70"/>
      <c r="F14" s="63"/>
      <c r="G14" s="63"/>
    </row>
    <row r="15" spans="1:7" ht="19" customHeight="1" x14ac:dyDescent="0.2">
      <c r="A15" s="63"/>
      <c r="B15" s="63"/>
      <c r="C15" s="63"/>
      <c r="D15" s="68"/>
      <c r="E15" s="69"/>
      <c r="F15" s="63"/>
      <c r="G15" s="63"/>
    </row>
    <row r="16" spans="1:7" ht="4" customHeight="1" x14ac:dyDescent="0.15">
      <c r="A16" s="63"/>
      <c r="B16" s="63"/>
      <c r="C16" s="63"/>
      <c r="D16" s="71"/>
      <c r="E16" s="71"/>
      <c r="F16" s="63"/>
      <c r="G16" s="63"/>
    </row>
    <row r="17" spans="1:7" ht="4" customHeight="1" x14ac:dyDescent="0.15">
      <c r="A17" s="63"/>
      <c r="B17" s="63"/>
      <c r="C17" s="63"/>
      <c r="D17" s="72"/>
      <c r="E17" s="72"/>
      <c r="F17" s="63"/>
      <c r="G17" s="63"/>
    </row>
    <row r="18" spans="1:7" ht="4" customHeight="1" x14ac:dyDescent="0.15">
      <c r="A18" s="63"/>
      <c r="B18" s="63"/>
      <c r="C18" s="63"/>
      <c r="D18" s="72"/>
      <c r="E18" s="72"/>
      <c r="F18" s="63"/>
      <c r="G18" s="63"/>
    </row>
    <row r="19" spans="1:7" ht="4" customHeight="1" x14ac:dyDescent="0.15">
      <c r="A19" s="63"/>
      <c r="B19" s="63"/>
      <c r="C19" s="63"/>
      <c r="D19" s="72"/>
      <c r="E19" s="72"/>
      <c r="F19" s="63"/>
      <c r="G19" s="63"/>
    </row>
    <row r="20" spans="1:7" ht="19" customHeight="1" x14ac:dyDescent="0.2">
      <c r="A20" s="63"/>
      <c r="B20" s="63"/>
      <c r="C20" s="73" t="s">
        <v>307</v>
      </c>
      <c r="E20" s="74"/>
      <c r="F20" s="64"/>
      <c r="G20" s="63"/>
    </row>
    <row r="21" spans="1:7" ht="4" customHeight="1" x14ac:dyDescent="0.15">
      <c r="A21" s="63"/>
      <c r="B21" s="63"/>
      <c r="C21" s="63"/>
      <c r="D21" s="74"/>
      <c r="E21" s="74"/>
      <c r="F21" s="63"/>
      <c r="G21" s="63"/>
    </row>
    <row r="22" spans="1:7" ht="65" customHeight="1" x14ac:dyDescent="0.15">
      <c r="A22" s="63"/>
      <c r="B22" s="63"/>
      <c r="C22" s="75"/>
      <c r="E22" s="74"/>
      <c r="F22" s="75"/>
      <c r="G22" s="63"/>
    </row>
    <row r="23" spans="1:7" ht="25" customHeight="1" x14ac:dyDescent="0.15">
      <c r="A23" s="63"/>
      <c r="B23" s="63"/>
      <c r="C23" s="76"/>
      <c r="D23" s="76"/>
      <c r="E23" s="76"/>
      <c r="F23" s="76"/>
      <c r="G23" s="63"/>
    </row>
  </sheetData>
  <sheetProtection algorithmName="SHA-512" hashValue="EBYjQh1xY0rqxnx/k2WKa0Qq3Hb6TopfDb6dUgr/OF2YubPiN55dvWOImo3DHsuRqiRzxRUJrLtsd+NjPPSDPg==" saltValue="gqxT2aB14OZxhIgP0tgbRg==" spinCount="100000" sheet="1" objects="1" scenarios="1" selectLockedCells="1" selectUnlockedCells="1"/>
  <pageMargins left="0.70866141732283472" right="0.70866141732283472" top="0.74803149606299213" bottom="0.74803149606299213" header="0.31496062992125984" footer="0.31496062992125984"/>
  <pageSetup paperSize="9" scale="99" orientation="landscape" r:id="rId1"/>
  <headerFooter>
    <oddHeader>&amp;F</oddHeader>
    <oddFooter>&amp;L&amp;P of &amp;N&amp;C&amp;A&amp;R&amp;D &amp;T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B06FB-13F2-4614-A60E-31FF0DD4832C}">
  <sheetPr codeName="Sheet3"/>
  <dimension ref="A1:L68"/>
  <sheetViews>
    <sheetView showGridLines="0" showRowColHeaders="0" zoomScaleNormal="100" workbookViewId="0">
      <pane ySplit="1" topLeftCell="A23" activePane="bottomLeft" state="frozen"/>
      <selection pane="bottomLeft" activeCell="A100" sqref="A100"/>
    </sheetView>
  </sheetViews>
  <sheetFormatPr baseColWidth="10" defaultColWidth="0" defaultRowHeight="13" zeroHeight="1" x14ac:dyDescent="0.15"/>
  <cols>
    <col min="1" max="2" width="2.1640625" customWidth="1"/>
    <col min="3" max="3" width="123.83203125" customWidth="1"/>
    <col min="4" max="5" width="1.83203125" customWidth="1"/>
    <col min="6" max="12" width="0" hidden="1" customWidth="1"/>
    <col min="13" max="16384" width="8.6640625" hidden="1"/>
  </cols>
  <sheetData>
    <row r="1" spans="1:5" ht="25.5" customHeight="1" thickBot="1" x14ac:dyDescent="0.3">
      <c r="A1" s="77" t="s">
        <v>222</v>
      </c>
      <c r="B1" s="77"/>
      <c r="C1" s="77"/>
      <c r="D1" s="77"/>
      <c r="E1" s="77"/>
    </row>
    <row r="2" spans="1:5" ht="14" thickTop="1" x14ac:dyDescent="0.15"/>
    <row r="3" spans="1:5" ht="20" thickBot="1" x14ac:dyDescent="0.2">
      <c r="C3" s="85" t="s">
        <v>226</v>
      </c>
      <c r="D3" s="86"/>
      <c r="E3" s="10"/>
    </row>
    <row r="4" spans="1:5" ht="4" customHeight="1" thickTop="1" x14ac:dyDescent="0.15"/>
    <row r="5" spans="1:5" ht="31" customHeight="1" x14ac:dyDescent="0.2">
      <c r="C5" s="94" t="s">
        <v>308</v>
      </c>
      <c r="D5" s="13"/>
    </row>
    <row r="6" spans="1:5" ht="33.5" customHeight="1" x14ac:dyDescent="0.2">
      <c r="C6" s="15" t="s">
        <v>227</v>
      </c>
      <c r="D6" s="15"/>
    </row>
    <row r="7" spans="1:5" ht="16" x14ac:dyDescent="0.2">
      <c r="C7" s="95" t="s">
        <v>283</v>
      </c>
      <c r="D7" s="14"/>
    </row>
    <row r="8" spans="1:5" x14ac:dyDescent="0.15"/>
    <row r="9" spans="1:5" ht="20" thickBot="1" x14ac:dyDescent="0.2">
      <c r="C9" s="85" t="s">
        <v>313</v>
      </c>
      <c r="D9" s="86"/>
      <c r="E9" s="10"/>
    </row>
    <row r="10" spans="1:5" ht="14" thickTop="1" x14ac:dyDescent="0.15"/>
    <row r="11" spans="1:5" ht="42" x14ac:dyDescent="0.15">
      <c r="C11" s="12" t="s">
        <v>314</v>
      </c>
      <c r="D11" s="12"/>
    </row>
    <row r="12" spans="1:5" ht="4" customHeight="1" x14ac:dyDescent="0.15">
      <c r="C12" s="12"/>
      <c r="D12" s="12"/>
    </row>
    <row r="13" spans="1:5" ht="28" x14ac:dyDescent="0.15">
      <c r="C13" s="12" t="s">
        <v>315</v>
      </c>
      <c r="D13" s="12"/>
    </row>
    <row r="14" spans="1:5" x14ac:dyDescent="0.15"/>
    <row r="15" spans="1:5" ht="20" thickBot="1" x14ac:dyDescent="0.2">
      <c r="C15" s="85" t="s">
        <v>228</v>
      </c>
      <c r="D15" s="86"/>
      <c r="E15" s="10"/>
    </row>
    <row r="16" spans="1:5" ht="14" thickTop="1" x14ac:dyDescent="0.15"/>
    <row r="17" spans="3:4" ht="12.5" customHeight="1" x14ac:dyDescent="0.15">
      <c r="C17" s="12" t="s">
        <v>229</v>
      </c>
      <c r="D17" s="12"/>
    </row>
    <row r="18" spans="3:4" ht="4" customHeight="1" x14ac:dyDescent="0.15"/>
    <row r="19" spans="3:4" ht="14" x14ac:dyDescent="0.15">
      <c r="C19" s="16" t="s">
        <v>230</v>
      </c>
      <c r="D19" s="12"/>
    </row>
    <row r="20" spans="3:4" ht="4" customHeight="1" x14ac:dyDescent="0.15"/>
    <row r="21" spans="3:4" ht="12.5" customHeight="1" x14ac:dyDescent="0.15">
      <c r="C21" s="53" t="s">
        <v>281</v>
      </c>
    </row>
    <row r="22" spans="3:4" ht="12.5" customHeight="1" x14ac:dyDescent="0.15">
      <c r="C22" s="54" t="s">
        <v>284</v>
      </c>
    </row>
    <row r="23" spans="3:4" ht="37.5" customHeight="1" x14ac:dyDescent="0.15">
      <c r="C23" s="54" t="s">
        <v>285</v>
      </c>
    </row>
    <row r="24" spans="3:4" ht="12.5" customHeight="1" x14ac:dyDescent="0.15">
      <c r="C24" s="54" t="s">
        <v>287</v>
      </c>
    </row>
    <row r="25" spans="3:4" ht="12.5" customHeight="1" x14ac:dyDescent="0.15">
      <c r="C25" s="96" t="s">
        <v>289</v>
      </c>
    </row>
    <row r="26" spans="3:4" ht="37.5" customHeight="1" x14ac:dyDescent="0.15">
      <c r="C26" s="54" t="s">
        <v>288</v>
      </c>
    </row>
    <row r="27" spans="3:4" ht="25" customHeight="1" x14ac:dyDescent="0.15">
      <c r="C27" s="54" t="s">
        <v>286</v>
      </c>
    </row>
    <row r="28" spans="3:4" ht="14" x14ac:dyDescent="0.15">
      <c r="C28" s="54" t="s">
        <v>316</v>
      </c>
    </row>
    <row r="29" spans="3:4" ht="28" x14ac:dyDescent="0.15">
      <c r="C29" s="54" t="s">
        <v>317</v>
      </c>
    </row>
    <row r="30" spans="3:4" ht="12.5" customHeight="1" x14ac:dyDescent="0.15">
      <c r="C30" s="54" t="s">
        <v>303</v>
      </c>
    </row>
    <row r="31" spans="3:4" ht="4" customHeight="1" x14ac:dyDescent="0.15"/>
    <row r="32" spans="3:4" ht="56" x14ac:dyDescent="0.15">
      <c r="C32" s="12" t="s">
        <v>247</v>
      </c>
      <c r="D32" s="12"/>
    </row>
    <row r="33" spans="3:5" ht="4" customHeight="1" x14ac:dyDescent="0.15"/>
    <row r="34" spans="3:5" ht="12.5" customHeight="1" x14ac:dyDescent="0.15">
      <c r="C34" s="12" t="s">
        <v>290</v>
      </c>
      <c r="D34" s="12"/>
    </row>
    <row r="35" spans="3:5" ht="12.5" customHeight="1" x14ac:dyDescent="0.15">
      <c r="C35" s="55" t="s">
        <v>291</v>
      </c>
      <c r="D35" s="12"/>
    </row>
    <row r="36" spans="3:5" ht="12.5" customHeight="1" x14ac:dyDescent="0.15">
      <c r="C36" s="55" t="str">
        <f>"2. Copy all rows of an existing location (for example rows " &amp; ROW(Inputs!B7) &amp;"-" &amp; ROW(Inputs!B68) &amp;") and paste below the last location data on the sheet, remembering to leave a blank row. You may find it easier to turn headings back on (via the 'view' menu, check the 'headings' box)."</f>
        <v>2. Copy all rows of an existing location (for example rows 7-68) and paste below the last location data on the sheet, remembering to leave a blank row. You may find it easier to turn headings back on (via the 'view' menu, check the 'headings' box).</v>
      </c>
      <c r="D36" s="12"/>
    </row>
    <row r="37" spans="3:5" ht="12.5" customHeight="1" x14ac:dyDescent="0.15">
      <c r="C37" s="55" t="s">
        <v>292</v>
      </c>
      <c r="D37" s="12"/>
    </row>
    <row r="38" spans="3:5" ht="25" customHeight="1" x14ac:dyDescent="0.15">
      <c r="C38" s="55" t="s">
        <v>293</v>
      </c>
      <c r="D38" s="12"/>
    </row>
    <row r="39" spans="3:5" ht="12.5" customHeight="1" x14ac:dyDescent="0.15">
      <c r="C39" s="55" t="s">
        <v>294</v>
      </c>
      <c r="D39" s="12"/>
    </row>
    <row r="40" spans="3:5" ht="12.5" customHeight="1" x14ac:dyDescent="0.15">
      <c r="C40" s="12" t="s">
        <v>295</v>
      </c>
      <c r="D40" s="12"/>
    </row>
    <row r="41" spans="3:5" x14ac:dyDescent="0.15"/>
    <row r="42" spans="3:5" ht="20" thickBot="1" x14ac:dyDescent="0.2">
      <c r="C42" s="85" t="s">
        <v>231</v>
      </c>
      <c r="D42" s="86"/>
      <c r="E42" s="10"/>
    </row>
    <row r="43" spans="3:5" ht="14" thickTop="1" x14ac:dyDescent="0.15"/>
    <row r="44" spans="3:5" ht="18" thickBot="1" x14ac:dyDescent="0.2">
      <c r="C44" s="87" t="s">
        <v>232</v>
      </c>
      <c r="D44" s="20"/>
    </row>
    <row r="45" spans="3:5" x14ac:dyDescent="0.15"/>
    <row r="46" spans="3:5" ht="14" x14ac:dyDescent="0.15">
      <c r="C46" s="53" t="s">
        <v>304</v>
      </c>
    </row>
    <row r="47" spans="3:5" ht="28" x14ac:dyDescent="0.15">
      <c r="C47" s="54" t="s">
        <v>296</v>
      </c>
    </row>
    <row r="48" spans="3:5" ht="14" x14ac:dyDescent="0.15">
      <c r="C48" s="54" t="s">
        <v>300</v>
      </c>
    </row>
    <row r="49" spans="3:4" ht="14" x14ac:dyDescent="0.15">
      <c r="C49" s="54" t="s">
        <v>297</v>
      </c>
    </row>
    <row r="50" spans="3:4" ht="14" x14ac:dyDescent="0.15">
      <c r="C50" s="54" t="s">
        <v>298</v>
      </c>
    </row>
    <row r="51" spans="3:4" ht="14" x14ac:dyDescent="0.15">
      <c r="C51" s="56" t="s">
        <v>301</v>
      </c>
      <c r="D51" s="12"/>
    </row>
    <row r="52" spans="3:4" ht="28" x14ac:dyDescent="0.15">
      <c r="C52" s="56" t="s">
        <v>299</v>
      </c>
      <c r="D52" s="12"/>
    </row>
    <row r="53" spans="3:4" ht="14" x14ac:dyDescent="0.15">
      <c r="C53" s="57" t="s">
        <v>282</v>
      </c>
      <c r="D53" s="12"/>
    </row>
    <row r="54" spans="3:4" x14ac:dyDescent="0.15"/>
    <row r="55" spans="3:4" ht="18" thickBot="1" x14ac:dyDescent="0.2">
      <c r="C55" s="87" t="s">
        <v>233</v>
      </c>
      <c r="D55" s="20"/>
    </row>
    <row r="56" spans="3:4" x14ac:dyDescent="0.15"/>
    <row r="57" spans="3:4" ht="28" x14ac:dyDescent="0.15">
      <c r="C57" s="12" t="s">
        <v>234</v>
      </c>
      <c r="D57" s="12"/>
    </row>
    <row r="58" spans="3:4" x14ac:dyDescent="0.15"/>
    <row r="59" spans="3:4" ht="18" thickBot="1" x14ac:dyDescent="0.2">
      <c r="C59" s="87" t="s">
        <v>235</v>
      </c>
      <c r="D59" s="20"/>
    </row>
    <row r="60" spans="3:4" x14ac:dyDescent="0.15"/>
    <row r="61" spans="3:4" ht="28" x14ac:dyDescent="0.15">
      <c r="C61" s="12" t="s">
        <v>237</v>
      </c>
      <c r="D61" s="12"/>
    </row>
    <row r="62" spans="3:4" ht="4" customHeight="1" x14ac:dyDescent="0.15">
      <c r="C62" s="12"/>
      <c r="D62" s="12"/>
    </row>
    <row r="63" spans="3:4" ht="56" x14ac:dyDescent="0.15">
      <c r="C63" s="12" t="s">
        <v>239</v>
      </c>
      <c r="D63" s="12"/>
    </row>
    <row r="64" spans="3:4" ht="4" customHeight="1" x14ac:dyDescent="0.15"/>
    <row r="65" spans="3:4" ht="42" x14ac:dyDescent="0.15">
      <c r="C65" s="12" t="s">
        <v>238</v>
      </c>
      <c r="D65" s="12"/>
    </row>
    <row r="66" spans="3:4" ht="4" customHeight="1" x14ac:dyDescent="0.15"/>
    <row r="67" spans="3:4" ht="42" x14ac:dyDescent="0.15">
      <c r="C67" s="53" t="s">
        <v>236</v>
      </c>
      <c r="D67" s="12"/>
    </row>
    <row r="68" spans="3:4" x14ac:dyDescent="0.15"/>
  </sheetData>
  <conditionalFormatting sqref="A1:E1">
    <cfRule type="expression" dxfId="1003" priority="1">
      <formula>COUNTIF($E:$E,"!")&gt;0</formula>
    </cfRule>
  </conditionalFormatting>
  <hyperlinks>
    <hyperlink ref="C53" r:id="rId1" xr:uid="{2E3245E2-BE5E-4478-9370-CA9C03B5C64E}"/>
    <hyperlink ref="C25" r:id="rId2" display="Link: Accounting Model" xr:uid="{D085E6F9-E09F-434D-B698-BC9A8B267234}"/>
    <hyperlink ref="C7" r:id="rId3" xr:uid="{26DA1A4C-668D-4DF7-BCA2-5688102060CC}"/>
  </hyperlinks>
  <pageMargins left="0.70866141732283472" right="0.70866141732283472" top="0.74803149606299213" bottom="0.74803149606299213" header="0.31496062992125984" footer="0.31496062992125984"/>
  <pageSetup paperSize="9" scale="96" fitToHeight="3" orientation="landscape" r:id="rId4"/>
  <headerFooter>
    <oddHeader>&amp;F</oddHeader>
    <oddFooter>&amp;L&amp;P of &amp;N&amp;C&amp;A&amp;R&amp;D &amp;T</oddFooter>
  </headerFooter>
  <rowBreaks count="2" manualBreakCount="2">
    <brk id="14" max="4" man="1"/>
    <brk id="41"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BEED7-951A-464C-9D04-7C47F75D5A0F}">
  <sheetPr>
    <outlinePr summaryBelow="0" summaryRight="0"/>
    <pageSetUpPr fitToPage="1"/>
  </sheetPr>
  <dimension ref="A1:W6205"/>
  <sheetViews>
    <sheetView showGridLines="0" showRowColHeaders="0" zoomScaleNormal="100" workbookViewId="0">
      <pane ySplit="1" topLeftCell="A7" activePane="bottomLeft" state="frozen"/>
      <selection pane="bottomLeft" activeCell="H22" sqref="H22"/>
    </sheetView>
  </sheetViews>
  <sheetFormatPr baseColWidth="10" defaultColWidth="0" defaultRowHeight="13" outlineLevelRow="1" outlineLevelCol="1" x14ac:dyDescent="0.15"/>
  <cols>
    <col min="1" max="1" width="3.1640625" customWidth="1"/>
    <col min="2" max="2" width="6" style="6" customWidth="1"/>
    <col min="3" max="3" width="3" customWidth="1"/>
    <col min="4" max="4" width="64.33203125" customWidth="1"/>
    <col min="5" max="5" width="4.6640625" customWidth="1"/>
    <col min="6" max="6" width="18.83203125" customWidth="1"/>
    <col min="7" max="7" width="0.83203125" customWidth="1"/>
    <col min="8" max="12" width="18.83203125" customWidth="1"/>
    <col min="13" max="14" width="1.83203125" customWidth="1"/>
    <col min="15" max="23" width="0" hidden="1" customWidth="1"/>
    <col min="24" max="16384" width="8.83203125" hidden="1" outlineLevel="1"/>
  </cols>
  <sheetData>
    <row r="1" spans="1:14" ht="25.5" customHeight="1" thickBot="1" x14ac:dyDescent="0.3">
      <c r="A1" s="77" t="s">
        <v>223</v>
      </c>
      <c r="B1" s="78"/>
      <c r="C1" s="78"/>
      <c r="D1" s="78"/>
      <c r="E1" s="78"/>
      <c r="F1" s="79" t="str">
        <f>IF(COUNTIF(E:E,"!")=1,"WARNING!: 1 invalid data point detected",IF(COUNTIF(E:E,"!")&gt;1,"WARNING!: " &amp; COUNTIF(E:E,"!") &amp; " invalid data points detected",""))</f>
        <v/>
      </c>
      <c r="G1" s="79"/>
      <c r="H1" s="79"/>
      <c r="I1" s="79"/>
      <c r="J1" s="78"/>
      <c r="K1" s="78"/>
      <c r="L1" s="78"/>
      <c r="M1" s="78"/>
      <c r="N1" s="78"/>
    </row>
    <row r="2" spans="1:14" ht="15" thickTop="1" thickBot="1" x14ac:dyDescent="0.2"/>
    <row r="3" spans="1:14" ht="6" customHeight="1" x14ac:dyDescent="0.15">
      <c r="D3" s="32"/>
      <c r="E3" s="33"/>
      <c r="F3" s="33"/>
      <c r="G3" s="34"/>
    </row>
    <row r="4" spans="1:14" x14ac:dyDescent="0.15">
      <c r="D4" s="35" t="s">
        <v>219</v>
      </c>
      <c r="E4" s="36"/>
      <c r="F4" s="36"/>
      <c r="G4" s="37"/>
    </row>
    <row r="5" spans="1:14" ht="6" customHeight="1" thickBot="1" x14ac:dyDescent="0.2">
      <c r="D5" s="38"/>
      <c r="E5" s="39"/>
      <c r="F5" s="39"/>
      <c r="G5" s="40"/>
    </row>
    <row r="7" spans="1:14" s="1" customFormat="1" ht="19" x14ac:dyDescent="0.15">
      <c r="B7" s="83" cm="1">
        <f t="array" aca="1" ref="B7" ca="1">MAX($B$2:OFFSET(B7,-1,0)+1)</f>
        <v>1</v>
      </c>
      <c r="C7" s="84" t="str">
        <f>UPPER(J12) &amp;" / " &amp; K12  &amp; " / " &amp; L12 &amp; " / " &amp; H12</f>
        <v xml:space="preserve"> /  /  / </v>
      </c>
      <c r="D7" s="84"/>
      <c r="E7" s="41"/>
      <c r="F7" s="41"/>
      <c r="G7" s="41"/>
      <c r="H7" s="61" t="str">
        <f>IF(COUNTIF(E9:E65, "!")&gt;0, "!", "")</f>
        <v/>
      </c>
      <c r="I7" s="18" t="s">
        <v>240</v>
      </c>
      <c r="J7" s="2" t="s">
        <v>210</v>
      </c>
      <c r="K7" s="18" t="s">
        <v>267</v>
      </c>
      <c r="L7" s="42">
        <f>E56</f>
        <v>1</v>
      </c>
      <c r="M7" s="41"/>
    </row>
    <row r="8" spans="1:14" s="1" customFormat="1" ht="4" customHeight="1" outlineLevel="1" thickBot="1" x14ac:dyDescent="0.2">
      <c r="B8" s="88"/>
      <c r="C8" s="89"/>
      <c r="D8" s="89"/>
      <c r="E8" s="89"/>
      <c r="F8" s="89"/>
      <c r="G8" s="89"/>
      <c r="H8" s="89"/>
      <c r="I8" s="90"/>
      <c r="J8" s="90"/>
      <c r="K8" s="90"/>
      <c r="L8" s="89"/>
      <c r="M8" s="89"/>
    </row>
    <row r="9" spans="1:14" ht="10" customHeight="1" outlineLevel="1" thickTop="1" x14ac:dyDescent="0.15"/>
    <row r="10" spans="1:14" ht="15" customHeight="1" outlineLevel="1" x14ac:dyDescent="0.15">
      <c r="D10" s="1"/>
      <c r="E10" s="1"/>
      <c r="H10" s="4" t="s">
        <v>1</v>
      </c>
      <c r="J10" s="4" t="s">
        <v>0</v>
      </c>
      <c r="K10" s="4" t="s">
        <v>209</v>
      </c>
      <c r="L10" s="4" t="s">
        <v>264</v>
      </c>
    </row>
    <row r="11" spans="1:14" ht="5" customHeight="1" outlineLevel="1" x14ac:dyDescent="0.15">
      <c r="D11" s="1"/>
      <c r="E11" s="1"/>
      <c r="H11" s="1"/>
      <c r="J11" s="1"/>
      <c r="K11" s="1"/>
      <c r="L11" s="1"/>
    </row>
    <row r="12" spans="1:14" ht="15" customHeight="1" outlineLevel="1" x14ac:dyDescent="0.15">
      <c r="D12" s="9" t="s">
        <v>2</v>
      </c>
      <c r="E12" s="1"/>
      <c r="H12" s="2"/>
      <c r="J12" s="2"/>
      <c r="K12" s="2"/>
      <c r="L12" s="2"/>
    </row>
    <row r="13" spans="1:14" outlineLevel="1" x14ac:dyDescent="0.15">
      <c r="D13" s="1"/>
      <c r="E13" s="1"/>
      <c r="F13" s="1"/>
      <c r="H13" s="1"/>
      <c r="I13" s="1"/>
      <c r="J13" s="1"/>
      <c r="K13" s="1"/>
      <c r="L13" s="1"/>
    </row>
    <row r="14" spans="1:14" s="1" customFormat="1" ht="18" customHeight="1" outlineLevel="1" thickBot="1" x14ac:dyDescent="0.2">
      <c r="B14" s="7"/>
      <c r="C14" s="91" t="s">
        <v>3</v>
      </c>
      <c r="D14" s="91"/>
      <c r="E14" s="91"/>
      <c r="F14" s="92"/>
      <c r="G14" s="92"/>
      <c r="H14" s="92" t="s">
        <v>4</v>
      </c>
      <c r="I14" s="92" t="s">
        <v>5</v>
      </c>
      <c r="J14" s="92" t="s">
        <v>6</v>
      </c>
      <c r="K14" s="92" t="s">
        <v>257</v>
      </c>
      <c r="L14" s="92" t="s">
        <v>258</v>
      </c>
      <c r="M14" s="92"/>
    </row>
    <row r="15" spans="1:14" ht="10" customHeight="1" outlineLevel="1" x14ac:dyDescent="0.15">
      <c r="H15" s="1"/>
      <c r="I15" s="1"/>
      <c r="J15" s="1"/>
      <c r="K15" s="1"/>
      <c r="L15" s="1"/>
    </row>
    <row r="16" spans="1:14" s="1" customFormat="1" ht="15" customHeight="1" outlineLevel="1" x14ac:dyDescent="0.15">
      <c r="B16" s="7"/>
      <c r="D16" s="9" t="s">
        <v>3</v>
      </c>
      <c r="F16" s="17" t="s">
        <v>321</v>
      </c>
      <c r="H16" s="22"/>
      <c r="I16" s="22"/>
      <c r="J16" s="22"/>
      <c r="K16" s="22"/>
      <c r="L16" s="22"/>
    </row>
    <row r="17" spans="2:13" ht="4" customHeight="1" outlineLevel="1" x14ac:dyDescent="0.15">
      <c r="D17" s="1"/>
      <c r="E17" s="1"/>
      <c r="F17" s="1"/>
      <c r="H17" s="1"/>
      <c r="I17" s="1"/>
      <c r="J17" s="1"/>
      <c r="K17" s="1"/>
      <c r="L17" s="1"/>
    </row>
    <row r="18" spans="2:13" s="1" customFormat="1" ht="15" customHeight="1" outlineLevel="1" x14ac:dyDescent="0.15">
      <c r="B18" s="7"/>
      <c r="D18" s="9" t="s">
        <v>246</v>
      </c>
      <c r="F18" s="8" t="str">
        <f>F20 &amp; ":" &amp; F16</f>
        <v>USD:[currency code]</v>
      </c>
      <c r="H18" s="24"/>
      <c r="I18" s="24"/>
      <c r="J18" s="24"/>
      <c r="K18" s="24"/>
      <c r="L18" s="24"/>
    </row>
    <row r="19" spans="2:13" ht="4" customHeight="1" outlineLevel="1" x14ac:dyDescent="0.15">
      <c r="D19" s="1"/>
      <c r="E19" s="1"/>
      <c r="F19" s="1"/>
      <c r="H19" s="1"/>
      <c r="I19" s="1"/>
      <c r="J19" s="1"/>
      <c r="K19" s="1"/>
      <c r="L19" s="1"/>
    </row>
    <row r="20" spans="2:13" s="1" customFormat="1" ht="15" customHeight="1" outlineLevel="1" x14ac:dyDescent="0.15">
      <c r="B20" s="7"/>
      <c r="D20" s="9" t="s">
        <v>16</v>
      </c>
      <c r="F20" s="8" t="str">
        <f>ReportingCurrency</f>
        <v>USD</v>
      </c>
      <c r="H20" s="28">
        <f>IF(H18=0, 0, H16/H18)</f>
        <v>0</v>
      </c>
      <c r="I20" s="28">
        <f>IF(I18=0, 0, I16/I18)</f>
        <v>0</v>
      </c>
      <c r="J20" s="28">
        <f>IF(J18=0, 0, J16/J18)</f>
        <v>0</v>
      </c>
      <c r="K20" s="28">
        <f>IF(K18=0, 0, K16/K18)</f>
        <v>0</v>
      </c>
      <c r="L20" s="28">
        <f>IF(L18=0, 0, L16/L18)</f>
        <v>0</v>
      </c>
    </row>
    <row r="21" spans="2:13" ht="4" customHeight="1" outlineLevel="1" x14ac:dyDescent="0.15">
      <c r="D21" s="1"/>
      <c r="E21" s="1"/>
      <c r="F21" s="1"/>
      <c r="H21" s="1"/>
      <c r="I21" s="1"/>
      <c r="J21" s="1"/>
      <c r="K21" s="1"/>
      <c r="L21" s="1"/>
    </row>
    <row r="22" spans="2:13" s="1" customFormat="1" ht="15" customHeight="1" outlineLevel="1" x14ac:dyDescent="0.15">
      <c r="B22" s="7"/>
      <c r="D22" s="9" t="s">
        <v>253</v>
      </c>
      <c r="F22" s="8" t="s">
        <v>254</v>
      </c>
      <c r="H22" s="2"/>
      <c r="I22" s="2"/>
      <c r="J22" s="2"/>
      <c r="K22" s="2"/>
      <c r="L22" s="2"/>
    </row>
    <row r="23" spans="2:13" ht="4" customHeight="1" outlineLevel="1" x14ac:dyDescent="0.15">
      <c r="D23" s="1"/>
      <c r="E23" s="1"/>
      <c r="F23" s="1"/>
      <c r="H23" s="1"/>
      <c r="I23" s="1"/>
      <c r="J23" s="1"/>
      <c r="K23" s="1"/>
      <c r="L23" s="1"/>
    </row>
    <row r="24" spans="2:13" s="1" customFormat="1" ht="15" customHeight="1" outlineLevel="1" x14ac:dyDescent="0.15">
      <c r="B24" s="7"/>
      <c r="D24" s="9" t="s">
        <v>280</v>
      </c>
      <c r="F24" s="8" t="s">
        <v>255</v>
      </c>
      <c r="H24" s="25"/>
      <c r="I24" s="25"/>
      <c r="J24" s="25"/>
      <c r="K24" s="25"/>
      <c r="L24" s="25"/>
    </row>
    <row r="25" spans="2:13" outlineLevel="1" x14ac:dyDescent="0.15">
      <c r="D25" s="1"/>
      <c r="E25" s="1"/>
      <c r="F25" s="1"/>
      <c r="H25" s="1"/>
      <c r="I25" s="1"/>
      <c r="J25" s="1"/>
      <c r="K25" s="1"/>
      <c r="L25" s="1"/>
    </row>
    <row r="26" spans="2:13" s="1" customFormat="1" ht="18" customHeight="1" outlineLevel="1" thickBot="1" x14ac:dyDescent="0.2">
      <c r="B26" s="7"/>
      <c r="C26" s="91" t="s">
        <v>311</v>
      </c>
      <c r="D26" s="91"/>
      <c r="E26" s="91"/>
      <c r="F26" s="92"/>
      <c r="G26" s="92"/>
      <c r="H26" s="92" t="s">
        <v>4</v>
      </c>
      <c r="I26" s="92" t="s">
        <v>5</v>
      </c>
      <c r="J26" s="92" t="s">
        <v>6</v>
      </c>
      <c r="K26" s="92" t="s">
        <v>257</v>
      </c>
      <c r="L26" s="92" t="s">
        <v>258</v>
      </c>
      <c r="M26" s="92"/>
    </row>
    <row r="27" spans="2:13" ht="10" customHeight="1" outlineLevel="1" x14ac:dyDescent="0.15">
      <c r="H27" s="1"/>
      <c r="I27" s="1"/>
      <c r="J27" s="1"/>
      <c r="K27" s="1"/>
      <c r="L27" s="1"/>
    </row>
    <row r="28" spans="2:13" s="1" customFormat="1" ht="15" customHeight="1" outlineLevel="1" x14ac:dyDescent="0.15">
      <c r="B28" s="7"/>
      <c r="C28" s="62"/>
      <c r="D28" s="9" t="s">
        <v>318</v>
      </c>
      <c r="E28"/>
      <c r="F28" s="58" t="str">
        <f>F16</f>
        <v>[currency code]</v>
      </c>
      <c r="H28" s="23"/>
      <c r="I28" s="23"/>
      <c r="J28" s="23"/>
      <c r="K28" s="23"/>
      <c r="L28" s="23"/>
    </row>
    <row r="29" spans="2:13" ht="10" customHeight="1" outlineLevel="1" x14ac:dyDescent="0.15">
      <c r="D29" s="1"/>
      <c r="F29" s="1"/>
      <c r="H29" s="1"/>
      <c r="I29" s="1"/>
      <c r="J29" s="1"/>
      <c r="K29" s="1"/>
      <c r="L29" s="1"/>
    </row>
    <row r="30" spans="2:13" ht="15" customHeight="1" outlineLevel="1" x14ac:dyDescent="0.15">
      <c r="D30" s="60"/>
      <c r="F30" s="1"/>
      <c r="H30" s="98" t="s">
        <v>312</v>
      </c>
      <c r="I30" s="1"/>
      <c r="J30" s="1"/>
      <c r="K30" s="1"/>
      <c r="L30" s="1"/>
    </row>
    <row r="31" spans="2:13" s="1" customFormat="1" ht="15" customHeight="1" outlineLevel="1" x14ac:dyDescent="0.15">
      <c r="B31" s="7"/>
      <c r="D31" s="9" t="s">
        <v>319</v>
      </c>
      <c r="E31"/>
      <c r="F31" s="8" t="str">
        <f t="shared" ref="F31" si="0">ReportingCurrency</f>
        <v>USD</v>
      </c>
      <c r="H31" s="28">
        <f>IF(H18=0, 0, H28/H18)</f>
        <v>0</v>
      </c>
      <c r="I31" s="28">
        <f>IF(I18=0, 0, I28/I18)</f>
        <v>0</v>
      </c>
      <c r="J31" s="28">
        <f>IF(J18=0, 0, J28/J18)</f>
        <v>0</v>
      </c>
      <c r="K31" s="28">
        <f>IF(K18=0, 0, K28/K18)</f>
        <v>0</v>
      </c>
      <c r="L31" s="28">
        <f>IF(L18=0, 0, L28/L18)</f>
        <v>0</v>
      </c>
    </row>
    <row r="32" spans="2:13" outlineLevel="1" x14ac:dyDescent="0.15"/>
    <row r="33" spans="2:13" s="1" customFormat="1" ht="18" customHeight="1" outlineLevel="1" thickBot="1" x14ac:dyDescent="0.2">
      <c r="B33" s="7"/>
      <c r="C33" s="91" t="s">
        <v>8</v>
      </c>
      <c r="D33" s="91"/>
      <c r="E33" s="91"/>
      <c r="F33" s="92"/>
      <c r="G33" s="92"/>
      <c r="H33" s="92" t="s">
        <v>4</v>
      </c>
      <c r="I33" s="92" t="s">
        <v>5</v>
      </c>
      <c r="J33" s="92" t="s">
        <v>6</v>
      </c>
      <c r="K33" s="92" t="s">
        <v>257</v>
      </c>
      <c r="L33" s="92" t="s">
        <v>258</v>
      </c>
      <c r="M33" s="92"/>
    </row>
    <row r="34" spans="2:13" ht="10" customHeight="1" outlineLevel="1" x14ac:dyDescent="0.15">
      <c r="H34" s="1"/>
      <c r="I34" s="1"/>
      <c r="J34" s="1"/>
      <c r="K34" s="1"/>
      <c r="L34" s="1"/>
    </row>
    <row r="35" spans="2:13" ht="15" customHeight="1" outlineLevel="1" x14ac:dyDescent="0.15">
      <c r="D35" s="9" t="s">
        <v>8</v>
      </c>
      <c r="F35" s="1"/>
      <c r="H35" s="99" t="str" cm="1">
        <f t="array" ref="H35">IF(OR(E36:E37 = "!"), "Red alert = missing data","")</f>
        <v/>
      </c>
      <c r="I35" s="1"/>
      <c r="J35" s="1"/>
      <c r="K35" s="1"/>
      <c r="L35" s="1"/>
    </row>
    <row r="36" spans="2:13" s="1" customFormat="1" ht="15" customHeight="1" outlineLevel="1" x14ac:dyDescent="0.15">
      <c r="B36" s="7"/>
      <c r="D36" s="59" t="s">
        <v>309</v>
      </c>
      <c r="E36" s="61" t="str" cm="1">
        <f t="array" ref="E36">IF(MAX((H31:L31&gt;=H20:L20) * (H31:L31 &lt;&gt; 0) * (H36:L36=0)) &gt;0, "!", "")</f>
        <v/>
      </c>
      <c r="F36" s="8" t="s">
        <v>18</v>
      </c>
      <c r="H36" s="23"/>
      <c r="I36" s="23"/>
      <c r="J36" s="23"/>
      <c r="K36" s="23"/>
      <c r="L36" s="23"/>
    </row>
    <row r="37" spans="2:13" s="1" customFormat="1" ht="15" customHeight="1" outlineLevel="1" x14ac:dyDescent="0.15">
      <c r="B37" s="7"/>
      <c r="D37" s="59" t="s">
        <v>310</v>
      </c>
      <c r="E37" s="61" t="str" cm="1">
        <f t="array" ref="E37">IF(MAX((H31:L31&lt;H20:L20) * (H31:L31 &lt;&gt; 0) * (H37:L37=0)) &gt;0, "!", "")</f>
        <v/>
      </c>
      <c r="F37" s="8" t="s">
        <v>18</v>
      </c>
      <c r="H37" s="23"/>
      <c r="I37" s="23"/>
      <c r="J37" s="23"/>
      <c r="K37" s="23"/>
      <c r="L37" s="23"/>
    </row>
    <row r="38" spans="2:13" s="1" customFormat="1" ht="15" customHeight="1" outlineLevel="1" x14ac:dyDescent="0.15">
      <c r="B38" s="7"/>
      <c r="D38" s="59" t="s">
        <v>305</v>
      </c>
      <c r="E38"/>
      <c r="F38" s="8" t="s">
        <v>18</v>
      </c>
      <c r="H38" s="29">
        <f>H36+IF(H31&lt;H20, H37, 0)</f>
        <v>0</v>
      </c>
      <c r="I38" s="29">
        <f>I36+IF(I31&lt;I20, I37, 0)</f>
        <v>0</v>
      </c>
      <c r="J38" s="29">
        <f>J36+IF(J31&lt;J20, J37, 0)</f>
        <v>0</v>
      </c>
      <c r="K38" s="29">
        <f>K36+IF(K31&lt;K20, K37, 0)</f>
        <v>0</v>
      </c>
      <c r="L38" s="29">
        <f>L36+IF(L31&lt;L20, L37, 0)</f>
        <v>0</v>
      </c>
    </row>
    <row r="39" spans="2:13" outlineLevel="1" x14ac:dyDescent="0.15">
      <c r="D39" s="1"/>
      <c r="E39" s="1"/>
      <c r="F39" s="1"/>
      <c r="H39" s="1"/>
      <c r="I39" s="1"/>
      <c r="J39" s="1"/>
      <c r="K39" s="1"/>
      <c r="L39" s="1"/>
    </row>
    <row r="40" spans="2:13" s="1" customFormat="1" ht="18" customHeight="1" outlineLevel="1" thickBot="1" x14ac:dyDescent="0.2">
      <c r="B40" s="7"/>
      <c r="C40" s="91" t="s">
        <v>10</v>
      </c>
      <c r="D40" s="91"/>
      <c r="E40" s="91"/>
      <c r="F40" s="92"/>
      <c r="G40" s="92"/>
      <c r="H40" s="97" t="s">
        <v>4</v>
      </c>
      <c r="I40" s="92" t="s">
        <v>5</v>
      </c>
      <c r="J40" s="92" t="s">
        <v>6</v>
      </c>
      <c r="K40" s="92" t="s">
        <v>257</v>
      </c>
      <c r="L40" s="92" t="s">
        <v>258</v>
      </c>
      <c r="M40" s="92"/>
    </row>
    <row r="41" spans="2:13" ht="10" customHeight="1" outlineLevel="1" x14ac:dyDescent="0.15"/>
    <row r="42" spans="2:13" s="1" customFormat="1" ht="15" customHeight="1" outlineLevel="1" x14ac:dyDescent="0.15">
      <c r="B42" s="7"/>
      <c r="D42" s="9" t="s">
        <v>17</v>
      </c>
      <c r="F42" s="8" t="s">
        <v>9</v>
      </c>
      <c r="H42" s="29">
        <f>H38</f>
        <v>0</v>
      </c>
      <c r="I42" s="29">
        <f>I38</f>
        <v>0</v>
      </c>
      <c r="J42" s="29">
        <f>J38</f>
        <v>0</v>
      </c>
      <c r="K42" s="29">
        <f>K38</f>
        <v>0</v>
      </c>
      <c r="L42" s="29">
        <f>L38</f>
        <v>0</v>
      </c>
    </row>
    <row r="43" spans="2:13" ht="4" customHeight="1" outlineLevel="1" x14ac:dyDescent="0.15">
      <c r="D43" s="9"/>
      <c r="F43" s="1"/>
      <c r="H43" s="1"/>
      <c r="I43" s="1"/>
      <c r="J43" s="1"/>
      <c r="K43" s="1"/>
      <c r="L43" s="1"/>
    </row>
    <row r="44" spans="2:13" s="1" customFormat="1" ht="15" customHeight="1" outlineLevel="1" x14ac:dyDescent="0.15">
      <c r="B44" s="7"/>
      <c r="D44" s="9" t="s">
        <v>249</v>
      </c>
      <c r="F44" s="8" t="s">
        <v>9</v>
      </c>
      <c r="H44" s="29">
        <f>IF(H31&lt;H20, H37, 0)</f>
        <v>0</v>
      </c>
      <c r="I44" s="29">
        <f>IF(I31&lt;I20, I37, 0)</f>
        <v>0</v>
      </c>
      <c r="J44" s="29">
        <f>IF(J31&lt;J20, J37, 0)</f>
        <v>0</v>
      </c>
      <c r="K44" s="29">
        <f>IF(K31&lt;K20, K37, 0)</f>
        <v>0</v>
      </c>
      <c r="L44" s="29">
        <f>IF(L31&lt;L20, L37, 0)</f>
        <v>0</v>
      </c>
    </row>
    <row r="45" spans="2:13" ht="4" customHeight="1" outlineLevel="1" x14ac:dyDescent="0.15">
      <c r="D45" s="9"/>
      <c r="F45" s="1"/>
      <c r="H45" s="1"/>
      <c r="I45" s="1"/>
      <c r="J45" s="1"/>
      <c r="K45" s="1"/>
      <c r="L45" s="1"/>
    </row>
    <row r="46" spans="2:13" s="1" customFormat="1" ht="15" customHeight="1" outlineLevel="1" x14ac:dyDescent="0.15">
      <c r="B46" s="7"/>
      <c r="D46" s="9" t="s">
        <v>11</v>
      </c>
      <c r="F46" s="8" t="str">
        <f>ReportingCurrencyUnitLables</f>
        <v>USD 000s</v>
      </c>
      <c r="H46" s="29">
        <f>H20 * H38 / 1000</f>
        <v>0</v>
      </c>
      <c r="I46" s="29">
        <f>I20 * I38 / 1000</f>
        <v>0</v>
      </c>
      <c r="J46" s="29">
        <f>J20 * J38 / 1000</f>
        <v>0</v>
      </c>
      <c r="K46" s="29">
        <f>K20 * K38 / 1000</f>
        <v>0</v>
      </c>
      <c r="L46" s="29">
        <f>L20 * L38 / 1000</f>
        <v>0</v>
      </c>
    </row>
    <row r="47" spans="2:13" ht="4" customHeight="1" outlineLevel="1" x14ac:dyDescent="0.15">
      <c r="D47" s="9"/>
      <c r="F47" s="1"/>
      <c r="H47" s="1"/>
      <c r="I47" s="1"/>
      <c r="J47" s="1"/>
      <c r="K47" s="1"/>
      <c r="L47" s="1"/>
    </row>
    <row r="48" spans="2:13" s="1" customFormat="1" ht="15" customHeight="1" outlineLevel="1" x14ac:dyDescent="0.15">
      <c r="B48" s="7"/>
      <c r="D48" s="9" t="s">
        <v>13</v>
      </c>
      <c r="F48" s="8" t="s">
        <v>14</v>
      </c>
      <c r="H48" s="30">
        <f>IF(H42=0,0,H44 / H42)</f>
        <v>0</v>
      </c>
      <c r="I48" s="30">
        <f>IF(I42=0,0,I44 / I42)</f>
        <v>0</v>
      </c>
      <c r="J48" s="30">
        <f>IF(J42=0,0,J44 / J42)</f>
        <v>0</v>
      </c>
      <c r="K48" s="30">
        <f>IF(K42=0,0,K44 / K42)</f>
        <v>0</v>
      </c>
      <c r="L48" s="30">
        <f>IF(L42=0,0,L44 / L42)</f>
        <v>0</v>
      </c>
    </row>
    <row r="49" spans="2:13" ht="4" customHeight="1" outlineLevel="1" x14ac:dyDescent="0.15">
      <c r="D49" s="9"/>
      <c r="F49" s="1"/>
      <c r="H49" s="1"/>
      <c r="I49" s="1"/>
      <c r="J49" s="1"/>
      <c r="K49" s="1"/>
      <c r="L49" s="1"/>
    </row>
    <row r="50" spans="2:13" ht="15" customHeight="1" outlineLevel="1" x14ac:dyDescent="0.15">
      <c r="D50" s="9" t="s">
        <v>302</v>
      </c>
      <c r="F50" s="8" t="str">
        <f>ReportingCurrencyUnitLables</f>
        <v>USD 000s</v>
      </c>
      <c r="G50" s="1"/>
      <c r="H50" s="29">
        <f>MAX(0, H20-H31) * H44 / 1000</f>
        <v>0</v>
      </c>
      <c r="I50" s="29">
        <f t="shared" ref="I50:L50" si="1">MAX(0, I20-I31) * I44 / 1000</f>
        <v>0</v>
      </c>
      <c r="J50" s="29">
        <f t="shared" si="1"/>
        <v>0</v>
      </c>
      <c r="K50" s="29">
        <f t="shared" si="1"/>
        <v>0</v>
      </c>
      <c r="L50" s="29">
        <f t="shared" si="1"/>
        <v>0</v>
      </c>
    </row>
    <row r="51" spans="2:13" ht="4" customHeight="1" outlineLevel="1" x14ac:dyDescent="0.15">
      <c r="D51" s="9"/>
      <c r="F51" s="1"/>
      <c r="H51" s="1"/>
      <c r="I51" s="1"/>
      <c r="J51" s="1"/>
      <c r="K51" s="1"/>
      <c r="L51" s="1"/>
    </row>
    <row r="52" spans="2:13" s="1" customFormat="1" ht="15" customHeight="1" outlineLevel="1" x14ac:dyDescent="0.15">
      <c r="B52" s="7"/>
      <c r="D52" s="9" t="s">
        <v>252</v>
      </c>
      <c r="F52" s="8" t="s">
        <v>250</v>
      </c>
      <c r="H52" s="30">
        <f>IF(H46=0, 0, H50/H46)</f>
        <v>0</v>
      </c>
      <c r="I52" s="30">
        <f>IF(I46=0, 0, I50/I46)</f>
        <v>0</v>
      </c>
      <c r="J52" s="30">
        <f>IF(J46=0, 0, J50/J46)</f>
        <v>0</v>
      </c>
      <c r="K52" s="30">
        <f>IF(K46=0, 0, K50/K46)</f>
        <v>0</v>
      </c>
      <c r="L52" s="30">
        <f>IF(L46=0, 0, L50/L46)</f>
        <v>0</v>
      </c>
    </row>
    <row r="53" spans="2:13" ht="4" customHeight="1" outlineLevel="1" x14ac:dyDescent="0.15">
      <c r="D53" s="9"/>
      <c r="F53" s="1"/>
      <c r="H53" s="1"/>
      <c r="I53" s="1"/>
      <c r="J53" s="1"/>
      <c r="K53" s="1"/>
      <c r="L53" s="1"/>
    </row>
    <row r="54" spans="2:13" s="1" customFormat="1" ht="15" customHeight="1" outlineLevel="1" x14ac:dyDescent="0.15">
      <c r="B54" s="7"/>
      <c r="C54" s="7"/>
      <c r="D54" s="9" t="s">
        <v>251</v>
      </c>
      <c r="F54" s="8" t="s">
        <v>259</v>
      </c>
      <c r="H54" s="31"/>
      <c r="I54" s="30">
        <f>IF(H52=0, 0, -(I52-H52) / H52)</f>
        <v>0</v>
      </c>
      <c r="J54" s="30">
        <f>IF(I52=0, 0, -(J52-I52) / I52)</f>
        <v>0</v>
      </c>
      <c r="K54" s="30">
        <f>IF(J52=0, 0, -(K52-J52) / J52)</f>
        <v>0</v>
      </c>
      <c r="L54" s="30">
        <f>IF(K52=0, 0, -(L52-K52) / K52)</f>
        <v>0</v>
      </c>
    </row>
    <row r="55" spans="2:13" outlineLevel="1" x14ac:dyDescent="0.15"/>
    <row r="56" spans="2:13" s="1" customFormat="1" ht="18" customHeight="1" outlineLevel="1" thickBot="1" x14ac:dyDescent="0.2">
      <c r="B56" s="7"/>
      <c r="C56" s="91" t="s">
        <v>241</v>
      </c>
      <c r="D56" s="91"/>
      <c r="E56" s="93">
        <f>IF(AND(J7 = "Yes", OR(ISBLANK(Worker_Type_Filter), Worker_Type_Filter = H12),
 OR(ISBLANK(Country_Filter), Country_Filter = J12)), 1, 0)</f>
        <v>1</v>
      </c>
      <c r="F56" s="92"/>
      <c r="G56" s="92"/>
      <c r="H56" s="92" t="s">
        <v>4</v>
      </c>
      <c r="I56" s="92" t="s">
        <v>5</v>
      </c>
      <c r="J56" s="92" t="s">
        <v>6</v>
      </c>
      <c r="K56" s="92" t="s">
        <v>257</v>
      </c>
      <c r="L56" s="92" t="s">
        <v>258</v>
      </c>
      <c r="M56" s="92"/>
    </row>
    <row r="57" spans="2:13" ht="10" customHeight="1" outlineLevel="1" x14ac:dyDescent="0.15">
      <c r="C57" s="43" t="s">
        <v>248</v>
      </c>
    </row>
    <row r="58" spans="2:13" ht="4" customHeight="1" outlineLevel="1" x14ac:dyDescent="0.15"/>
    <row r="59" spans="2:13" s="1" customFormat="1" ht="15" customHeight="1" outlineLevel="1" x14ac:dyDescent="0.15">
      <c r="B59" s="7"/>
      <c r="C59" s="19">
        <v>1</v>
      </c>
      <c r="D59" s="9" t="s">
        <v>17</v>
      </c>
      <c r="F59" s="8" t="s">
        <v>9</v>
      </c>
      <c r="H59" s="29">
        <f>H42 * $E56</f>
        <v>0</v>
      </c>
      <c r="I59" s="29">
        <f>I42 * $E56</f>
        <v>0</v>
      </c>
      <c r="J59" s="29">
        <f>J42 * $E56</f>
        <v>0</v>
      </c>
      <c r="K59" s="29">
        <f>K42 * $E56</f>
        <v>0</v>
      </c>
      <c r="L59" s="29">
        <f>L42 * $E56</f>
        <v>0</v>
      </c>
    </row>
    <row r="60" spans="2:13" ht="4" customHeight="1" outlineLevel="1" x14ac:dyDescent="0.15">
      <c r="D60" s="9"/>
      <c r="F60" s="1"/>
      <c r="H60" s="1"/>
      <c r="I60" s="1"/>
      <c r="J60" s="1"/>
      <c r="K60" s="1"/>
      <c r="L60" s="1"/>
    </row>
    <row r="61" spans="2:13" s="1" customFormat="1" ht="15" customHeight="1" outlineLevel="1" x14ac:dyDescent="0.15">
      <c r="B61" s="7"/>
      <c r="C61" s="19">
        <v>2</v>
      </c>
      <c r="D61" s="9" t="s">
        <v>249</v>
      </c>
      <c r="F61" s="8" t="s">
        <v>9</v>
      </c>
      <c r="H61" s="29">
        <f>H44 * $E56</f>
        <v>0</v>
      </c>
      <c r="I61" s="29">
        <f>I44 * $E56</f>
        <v>0</v>
      </c>
      <c r="J61" s="29">
        <f>J44 * $E56</f>
        <v>0</v>
      </c>
      <c r="K61" s="29">
        <f>K44 * $E56</f>
        <v>0</v>
      </c>
      <c r="L61" s="29">
        <f>L44 * $E56</f>
        <v>0</v>
      </c>
    </row>
    <row r="62" spans="2:13" ht="4" customHeight="1" outlineLevel="1" x14ac:dyDescent="0.15">
      <c r="D62" s="9"/>
      <c r="F62" s="1"/>
      <c r="H62" s="1"/>
      <c r="I62" s="1"/>
      <c r="J62" s="1"/>
      <c r="K62" s="1"/>
      <c r="L62" s="1"/>
    </row>
    <row r="63" spans="2:13" s="1" customFormat="1" ht="15" customHeight="1" outlineLevel="1" x14ac:dyDescent="0.15">
      <c r="B63" s="7"/>
      <c r="C63" s="19">
        <v>3</v>
      </c>
      <c r="D63" s="9" t="s">
        <v>11</v>
      </c>
      <c r="F63" s="8" t="str">
        <f>ReportingCurrencyUnitLables</f>
        <v>USD 000s</v>
      </c>
      <c r="H63" s="29">
        <f>H46 * $E56</f>
        <v>0</v>
      </c>
      <c r="I63" s="29">
        <f>I46 * $E56</f>
        <v>0</v>
      </c>
      <c r="J63" s="29">
        <f>J46 * $E56</f>
        <v>0</v>
      </c>
      <c r="K63" s="29">
        <f>K46 * $E56</f>
        <v>0</v>
      </c>
      <c r="L63" s="29">
        <f>L46 * $E56</f>
        <v>0</v>
      </c>
    </row>
    <row r="64" spans="2:13" ht="4" customHeight="1" outlineLevel="1" x14ac:dyDescent="0.15">
      <c r="D64" s="9"/>
      <c r="F64" s="1"/>
      <c r="H64" s="1"/>
      <c r="I64" s="1"/>
      <c r="J64" s="1"/>
      <c r="K64" s="1"/>
      <c r="L64" s="1"/>
    </row>
    <row r="65" spans="2:14" s="1" customFormat="1" ht="15" customHeight="1" outlineLevel="1" x14ac:dyDescent="0.15">
      <c r="B65" s="7"/>
      <c r="C65" s="19">
        <v>4</v>
      </c>
      <c r="D65" s="9" t="s">
        <v>256</v>
      </c>
      <c r="F65" s="8" t="str">
        <f>ReportingCurrencyUnitLables</f>
        <v>USD 000s</v>
      </c>
      <c r="H65" s="29">
        <f>H50 * $E56</f>
        <v>0</v>
      </c>
      <c r="I65" s="29">
        <f>I50 * $E56</f>
        <v>0</v>
      </c>
      <c r="J65" s="29">
        <f>J50 * $E56</f>
        <v>0</v>
      </c>
      <c r="K65" s="29">
        <f>K50 * $E56</f>
        <v>0</v>
      </c>
      <c r="L65" s="29">
        <f>L50 * $E56</f>
        <v>0</v>
      </c>
    </row>
    <row r="66" spans="2:14" ht="4" customHeight="1" outlineLevel="1" x14ac:dyDescent="0.15">
      <c r="D66" s="9"/>
      <c r="F66" s="1"/>
      <c r="H66" s="1"/>
      <c r="I66" s="1"/>
      <c r="J66" s="1"/>
      <c r="K66" s="1"/>
      <c r="L66" s="1"/>
    </row>
    <row r="67" spans="2:14" ht="10" customHeight="1" outlineLevel="1" x14ac:dyDescent="0.15">
      <c r="B67" s="44"/>
      <c r="C67" s="41"/>
      <c r="D67" s="41"/>
      <c r="E67" s="41"/>
      <c r="F67" s="41"/>
      <c r="G67" s="41"/>
      <c r="H67" s="41"/>
      <c r="I67" s="45"/>
      <c r="J67" s="45"/>
      <c r="K67" s="45"/>
      <c r="L67" s="41"/>
      <c r="M67" s="41"/>
      <c r="N67" s="1"/>
    </row>
    <row r="68" spans="2:14" ht="10" customHeight="1" x14ac:dyDescent="0.15">
      <c r="B68" s="44"/>
      <c r="C68" s="41"/>
      <c r="D68" s="41"/>
      <c r="E68" s="41"/>
      <c r="F68" s="41"/>
      <c r="G68" s="41"/>
      <c r="H68" s="41"/>
      <c r="I68" s="45"/>
      <c r="J68" s="45"/>
      <c r="K68" s="45"/>
      <c r="L68" s="41"/>
      <c r="M68" s="41"/>
      <c r="N68" s="1"/>
    </row>
    <row r="69" spans="2:14" s="1" customFormat="1" ht="19" collapsed="1" x14ac:dyDescent="0.15">
      <c r="B69" s="83" cm="1">
        <f t="array" aca="1" ref="B69" ca="1">MAX($B$2:OFFSET(B69,-1,0)+1)</f>
        <v>2</v>
      </c>
      <c r="C69" s="84" t="str">
        <f>UPPER(J74) &amp;" / " &amp; K74  &amp; " / " &amp; L74 &amp; " / " &amp; H74</f>
        <v xml:space="preserve"> /  /  / </v>
      </c>
      <c r="D69" s="84"/>
      <c r="E69" s="41"/>
      <c r="F69" s="41"/>
      <c r="G69" s="41"/>
      <c r="H69" s="61" t="str">
        <f>IF(COUNTIF(E71:E127, "!")&gt;0, "!", "")</f>
        <v/>
      </c>
      <c r="I69" s="18" t="s">
        <v>240</v>
      </c>
      <c r="J69" s="2" t="s">
        <v>210</v>
      </c>
      <c r="K69" s="18" t="s">
        <v>267</v>
      </c>
      <c r="L69" s="42">
        <f>E118</f>
        <v>1</v>
      </c>
      <c r="M69" s="41"/>
    </row>
    <row r="70" spans="2:14" s="1" customFormat="1" ht="4" hidden="1" customHeight="1" outlineLevel="1" x14ac:dyDescent="0.15">
      <c r="B70" s="88"/>
      <c r="C70" s="89"/>
      <c r="D70" s="89"/>
      <c r="E70" s="89"/>
      <c r="F70" s="89"/>
      <c r="G70" s="89"/>
      <c r="H70" s="89"/>
      <c r="I70" s="90"/>
      <c r="J70" s="90"/>
      <c r="K70" s="90"/>
      <c r="L70" s="89"/>
      <c r="M70" s="89"/>
    </row>
    <row r="71" spans="2:14" ht="10" hidden="1" customHeight="1" outlineLevel="1" x14ac:dyDescent="0.15"/>
    <row r="72" spans="2:14" ht="15" hidden="1" customHeight="1" outlineLevel="1" x14ac:dyDescent="0.15">
      <c r="D72" s="1"/>
      <c r="E72" s="1"/>
      <c r="H72" s="4" t="s">
        <v>1</v>
      </c>
      <c r="J72" s="4" t="s">
        <v>0</v>
      </c>
      <c r="K72" s="4" t="s">
        <v>209</v>
      </c>
      <c r="L72" s="4" t="s">
        <v>264</v>
      </c>
    </row>
    <row r="73" spans="2:14" ht="5" hidden="1" customHeight="1" outlineLevel="1" x14ac:dyDescent="0.15">
      <c r="D73" s="1"/>
      <c r="E73" s="1"/>
      <c r="H73" s="1"/>
      <c r="J73" s="1"/>
      <c r="K73" s="1"/>
      <c r="L73" s="1"/>
    </row>
    <row r="74" spans="2:14" ht="15" hidden="1" customHeight="1" outlineLevel="1" x14ac:dyDescent="0.15">
      <c r="D74" s="9" t="s">
        <v>2</v>
      </c>
      <c r="E74" s="1"/>
      <c r="H74" s="2"/>
      <c r="J74" s="2"/>
      <c r="K74" s="2"/>
      <c r="L74" s="2"/>
    </row>
    <row r="75" spans="2:14" hidden="1" outlineLevel="1" x14ac:dyDescent="0.15">
      <c r="D75" s="1"/>
      <c r="E75" s="1"/>
      <c r="F75" s="1"/>
      <c r="H75" s="1"/>
      <c r="I75" s="1"/>
      <c r="J75" s="1"/>
      <c r="K75" s="1"/>
      <c r="L75" s="1"/>
    </row>
    <row r="76" spans="2:14" s="1" customFormat="1" ht="18" hidden="1" customHeight="1" outlineLevel="1" x14ac:dyDescent="0.15">
      <c r="B76" s="7"/>
      <c r="C76" s="91" t="s">
        <v>3</v>
      </c>
      <c r="D76" s="91"/>
      <c r="E76" s="91"/>
      <c r="F76" s="92"/>
      <c r="G76" s="92"/>
      <c r="H76" s="92" t="s">
        <v>4</v>
      </c>
      <c r="I76" s="92" t="s">
        <v>5</v>
      </c>
      <c r="J76" s="92" t="s">
        <v>6</v>
      </c>
      <c r="K76" s="92" t="s">
        <v>257</v>
      </c>
      <c r="L76" s="92" t="s">
        <v>258</v>
      </c>
      <c r="M76" s="92"/>
    </row>
    <row r="77" spans="2:14" ht="10" hidden="1" customHeight="1" outlineLevel="1" x14ac:dyDescent="0.15">
      <c r="H77" s="1"/>
      <c r="I77" s="1"/>
      <c r="J77" s="1"/>
      <c r="K77" s="1"/>
      <c r="L77" s="1"/>
    </row>
    <row r="78" spans="2:14" s="1" customFormat="1" ht="15" hidden="1" customHeight="1" outlineLevel="1" x14ac:dyDescent="0.15">
      <c r="B78" s="7"/>
      <c r="D78" s="9" t="s">
        <v>3</v>
      </c>
      <c r="F78" s="17" t="s">
        <v>321</v>
      </c>
      <c r="H78" s="22"/>
      <c r="I78" s="22"/>
      <c r="J78" s="22"/>
      <c r="K78" s="22"/>
      <c r="L78" s="22"/>
    </row>
    <row r="79" spans="2:14" ht="4" hidden="1" customHeight="1" outlineLevel="1" x14ac:dyDescent="0.15">
      <c r="D79" s="1"/>
      <c r="E79" s="1"/>
      <c r="F79" s="1"/>
      <c r="H79" s="1"/>
      <c r="I79" s="1"/>
      <c r="J79" s="1"/>
      <c r="K79" s="1"/>
      <c r="L79" s="1"/>
    </row>
    <row r="80" spans="2:14" s="1" customFormat="1" ht="15" hidden="1" customHeight="1" outlineLevel="1" x14ac:dyDescent="0.15">
      <c r="B80" s="7"/>
      <c r="D80" s="9" t="s">
        <v>246</v>
      </c>
      <c r="F80" s="8" t="str">
        <f>F82 &amp; ":" &amp; F78</f>
        <v>USD:[currency code]</v>
      </c>
      <c r="H80" s="24"/>
      <c r="I80" s="24"/>
      <c r="J80" s="24"/>
      <c r="K80" s="24"/>
      <c r="L80" s="24"/>
    </row>
    <row r="81" spans="2:13" ht="4" hidden="1" customHeight="1" outlineLevel="1" x14ac:dyDescent="0.15">
      <c r="D81" s="1"/>
      <c r="E81" s="1"/>
      <c r="F81" s="1"/>
      <c r="H81" s="1"/>
      <c r="I81" s="1"/>
      <c r="J81" s="1"/>
      <c r="K81" s="1"/>
      <c r="L81" s="1"/>
    </row>
    <row r="82" spans="2:13" s="1" customFormat="1" ht="15" hidden="1" customHeight="1" outlineLevel="1" x14ac:dyDescent="0.15">
      <c r="B82" s="7"/>
      <c r="D82" s="9" t="s">
        <v>16</v>
      </c>
      <c r="F82" s="8" t="str">
        <f>ReportingCurrency</f>
        <v>USD</v>
      </c>
      <c r="H82" s="28">
        <f>IF(H80=0, 0, H78/H80)</f>
        <v>0</v>
      </c>
      <c r="I82" s="28">
        <f>IF(I80=0, 0, I78/I80)</f>
        <v>0</v>
      </c>
      <c r="J82" s="28">
        <f>IF(J80=0, 0, J78/J80)</f>
        <v>0</v>
      </c>
      <c r="K82" s="28">
        <f>IF(K80=0, 0, K78/K80)</f>
        <v>0</v>
      </c>
      <c r="L82" s="28">
        <f>IF(L80=0, 0, L78/L80)</f>
        <v>0</v>
      </c>
    </row>
    <row r="83" spans="2:13" ht="4" hidden="1" customHeight="1" outlineLevel="1" x14ac:dyDescent="0.15">
      <c r="D83" s="1"/>
      <c r="E83" s="1"/>
      <c r="F83" s="1"/>
      <c r="H83" s="1"/>
      <c r="I83" s="1"/>
      <c r="J83" s="1"/>
      <c r="K83" s="1"/>
      <c r="L83" s="1"/>
    </row>
    <row r="84" spans="2:13" s="1" customFormat="1" ht="15" hidden="1" customHeight="1" outlineLevel="1" x14ac:dyDescent="0.15">
      <c r="B84" s="7"/>
      <c r="D84" s="9" t="s">
        <v>253</v>
      </c>
      <c r="F84" s="8" t="s">
        <v>254</v>
      </c>
      <c r="H84" s="2"/>
      <c r="I84" s="2"/>
      <c r="J84" s="2"/>
      <c r="K84" s="2"/>
      <c r="L84" s="2"/>
    </row>
    <row r="85" spans="2:13" ht="4" hidden="1" customHeight="1" outlineLevel="1" x14ac:dyDescent="0.15">
      <c r="D85" s="1"/>
      <c r="E85" s="1"/>
      <c r="F85" s="1"/>
      <c r="H85" s="1"/>
      <c r="I85" s="1"/>
      <c r="J85" s="1"/>
      <c r="K85" s="1"/>
      <c r="L85" s="1"/>
    </row>
    <row r="86" spans="2:13" s="1" customFormat="1" ht="15" hidden="1" customHeight="1" outlineLevel="1" x14ac:dyDescent="0.15">
      <c r="B86" s="7"/>
      <c r="D86" s="9" t="s">
        <v>280</v>
      </c>
      <c r="F86" s="8" t="s">
        <v>255</v>
      </c>
      <c r="H86" s="25"/>
      <c r="I86" s="25"/>
      <c r="J86" s="25"/>
      <c r="K86" s="25"/>
      <c r="L86" s="25"/>
    </row>
    <row r="87" spans="2:13" hidden="1" outlineLevel="1" x14ac:dyDescent="0.15">
      <c r="D87" s="1"/>
      <c r="E87" s="1"/>
      <c r="F87" s="1"/>
      <c r="H87" s="1"/>
      <c r="I87" s="1"/>
      <c r="J87" s="1"/>
      <c r="K87" s="1"/>
      <c r="L87" s="1"/>
    </row>
    <row r="88" spans="2:13" s="1" customFormat="1" ht="18" hidden="1" customHeight="1" outlineLevel="1" x14ac:dyDescent="0.15">
      <c r="B88" s="7"/>
      <c r="C88" s="91" t="s">
        <v>311</v>
      </c>
      <c r="D88" s="91"/>
      <c r="E88" s="91"/>
      <c r="F88" s="92"/>
      <c r="G88" s="92"/>
      <c r="H88" s="92" t="s">
        <v>4</v>
      </c>
      <c r="I88" s="92" t="s">
        <v>5</v>
      </c>
      <c r="J88" s="92" t="s">
        <v>6</v>
      </c>
      <c r="K88" s="92" t="s">
        <v>257</v>
      </c>
      <c r="L88" s="92" t="s">
        <v>258</v>
      </c>
      <c r="M88" s="92"/>
    </row>
    <row r="89" spans="2:13" ht="10" hidden="1" customHeight="1" outlineLevel="1" x14ac:dyDescent="0.15">
      <c r="H89" s="1"/>
      <c r="I89" s="1"/>
      <c r="J89" s="1"/>
      <c r="K89" s="1"/>
      <c r="L89" s="1"/>
    </row>
    <row r="90" spans="2:13" s="1" customFormat="1" ht="15" hidden="1" customHeight="1" outlineLevel="1" x14ac:dyDescent="0.15">
      <c r="B90" s="7"/>
      <c r="C90" s="62"/>
      <c r="D90" s="9" t="s">
        <v>318</v>
      </c>
      <c r="E90"/>
      <c r="F90" s="58" t="str">
        <f>F78</f>
        <v>[currency code]</v>
      </c>
      <c r="H90" s="23"/>
      <c r="I90" s="23"/>
      <c r="J90" s="23"/>
      <c r="K90" s="23"/>
      <c r="L90" s="23"/>
    </row>
    <row r="91" spans="2:13" ht="10" hidden="1" customHeight="1" outlineLevel="1" x14ac:dyDescent="0.15">
      <c r="D91" s="1"/>
      <c r="F91" s="1"/>
      <c r="H91" s="1"/>
      <c r="I91" s="1"/>
      <c r="J91" s="1"/>
      <c r="K91" s="1"/>
      <c r="L91" s="1"/>
    </row>
    <row r="92" spans="2:13" ht="15" hidden="1" customHeight="1" outlineLevel="1" x14ac:dyDescent="0.15">
      <c r="D92" s="60"/>
      <c r="F92" s="1"/>
      <c r="H92" s="98" t="s">
        <v>312</v>
      </c>
      <c r="I92" s="1"/>
      <c r="J92" s="1"/>
      <c r="K92" s="1"/>
      <c r="L92" s="1"/>
    </row>
    <row r="93" spans="2:13" s="1" customFormat="1" ht="15" hidden="1" customHeight="1" outlineLevel="1" x14ac:dyDescent="0.15">
      <c r="B93" s="7"/>
      <c r="D93" s="9" t="s">
        <v>319</v>
      </c>
      <c r="E93"/>
      <c r="F93" s="8" t="str">
        <f t="shared" ref="F93" si="2">ReportingCurrency</f>
        <v>USD</v>
      </c>
      <c r="H93" s="28">
        <f>IF(H80=0, 0, H90/H80)</f>
        <v>0</v>
      </c>
      <c r="I93" s="28">
        <f>IF(I80=0, 0, I90/I80)</f>
        <v>0</v>
      </c>
      <c r="J93" s="28">
        <f>IF(J80=0, 0, J90/J80)</f>
        <v>0</v>
      </c>
      <c r="K93" s="28">
        <f>IF(K80=0, 0, K90/K80)</f>
        <v>0</v>
      </c>
      <c r="L93" s="28">
        <f>IF(L80=0, 0, L90/L80)</f>
        <v>0</v>
      </c>
    </row>
    <row r="94" spans="2:13" hidden="1" outlineLevel="1" x14ac:dyDescent="0.15"/>
    <row r="95" spans="2:13" s="1" customFormat="1" ht="18" hidden="1" customHeight="1" outlineLevel="1" x14ac:dyDescent="0.15">
      <c r="B95" s="7"/>
      <c r="C95" s="91" t="s">
        <v>8</v>
      </c>
      <c r="D95" s="91"/>
      <c r="E95" s="91"/>
      <c r="F95" s="92"/>
      <c r="G95" s="92"/>
      <c r="H95" s="92" t="s">
        <v>4</v>
      </c>
      <c r="I95" s="92" t="s">
        <v>5</v>
      </c>
      <c r="J95" s="92" t="s">
        <v>6</v>
      </c>
      <c r="K95" s="92" t="s">
        <v>257</v>
      </c>
      <c r="L95" s="92" t="s">
        <v>258</v>
      </c>
      <c r="M95" s="92"/>
    </row>
    <row r="96" spans="2:13" ht="10" hidden="1" customHeight="1" outlineLevel="1" x14ac:dyDescent="0.15">
      <c r="H96" s="1"/>
      <c r="I96" s="1"/>
      <c r="J96" s="1"/>
      <c r="K96" s="1"/>
      <c r="L96" s="1"/>
    </row>
    <row r="97" spans="2:13" ht="15" hidden="1" customHeight="1" outlineLevel="1" x14ac:dyDescent="0.15">
      <c r="D97" s="9" t="s">
        <v>8</v>
      </c>
      <c r="F97" s="1"/>
      <c r="H97" s="99" t="str" cm="1">
        <f t="array" ref="H97">IF(OR(E98:E99 = "!"), "Red alert = missing data","")</f>
        <v/>
      </c>
      <c r="I97" s="1"/>
      <c r="J97" s="1"/>
      <c r="K97" s="1"/>
      <c r="L97" s="1"/>
    </row>
    <row r="98" spans="2:13" s="1" customFormat="1" ht="15" hidden="1" customHeight="1" outlineLevel="1" x14ac:dyDescent="0.15">
      <c r="B98" s="7"/>
      <c r="D98" s="59" t="s">
        <v>309</v>
      </c>
      <c r="E98" s="61" t="str" cm="1">
        <f t="array" ref="E98">IF(MAX((H93:L93&gt;=H82:L82) * (H93:L93 &lt;&gt; 0) * (H98:L98=0)) &gt;0, "!", "")</f>
        <v/>
      </c>
      <c r="F98" s="8" t="s">
        <v>18</v>
      </c>
      <c r="H98" s="23"/>
      <c r="I98" s="23"/>
      <c r="J98" s="23"/>
      <c r="K98" s="23"/>
      <c r="L98" s="23"/>
    </row>
    <row r="99" spans="2:13" s="1" customFormat="1" ht="15" hidden="1" customHeight="1" outlineLevel="1" x14ac:dyDescent="0.15">
      <c r="B99" s="7"/>
      <c r="D99" s="59" t="s">
        <v>310</v>
      </c>
      <c r="E99" s="61" t="str" cm="1">
        <f t="array" ref="E99">IF(MAX((H93:L93&lt;H82:L82) * (H93:L93 &lt;&gt; 0) * (H99:L99=0)) &gt;0, "!", "")</f>
        <v/>
      </c>
      <c r="F99" s="8" t="s">
        <v>18</v>
      </c>
      <c r="H99" s="23"/>
      <c r="I99" s="23"/>
      <c r="J99" s="23"/>
      <c r="K99" s="23"/>
      <c r="L99" s="23"/>
    </row>
    <row r="100" spans="2:13" s="1" customFormat="1" ht="15" hidden="1" customHeight="1" outlineLevel="1" x14ac:dyDescent="0.15">
      <c r="B100" s="7"/>
      <c r="D100" s="59" t="s">
        <v>305</v>
      </c>
      <c r="E100"/>
      <c r="F100" s="8" t="s">
        <v>18</v>
      </c>
      <c r="H100" s="29">
        <f>H98+IF(H93&lt;H82, H99, 0)</f>
        <v>0</v>
      </c>
      <c r="I100" s="29">
        <f>I98+IF(I93&lt;I82, I99, 0)</f>
        <v>0</v>
      </c>
      <c r="J100" s="29">
        <f>J98+IF(J93&lt;J82, J99, 0)</f>
        <v>0</v>
      </c>
      <c r="K100" s="29">
        <f>K98+IF(K93&lt;K82, K99, 0)</f>
        <v>0</v>
      </c>
      <c r="L100" s="29">
        <f>L98+IF(L93&lt;L82, L99, 0)</f>
        <v>0</v>
      </c>
    </row>
    <row r="101" spans="2:13" hidden="1" outlineLevel="1" x14ac:dyDescent="0.15">
      <c r="D101" s="1"/>
      <c r="E101" s="1"/>
      <c r="F101" s="1"/>
      <c r="H101" s="1"/>
      <c r="I101" s="1"/>
      <c r="J101" s="1"/>
      <c r="K101" s="1"/>
      <c r="L101" s="1"/>
    </row>
    <row r="102" spans="2:13" s="1" customFormat="1" ht="18" hidden="1" customHeight="1" outlineLevel="1" x14ac:dyDescent="0.15">
      <c r="B102" s="7"/>
      <c r="C102" s="91" t="s">
        <v>10</v>
      </c>
      <c r="D102" s="91"/>
      <c r="E102" s="91"/>
      <c r="F102" s="92"/>
      <c r="G102" s="92"/>
      <c r="H102" s="97" t="s">
        <v>4</v>
      </c>
      <c r="I102" s="92" t="s">
        <v>5</v>
      </c>
      <c r="J102" s="92" t="s">
        <v>6</v>
      </c>
      <c r="K102" s="92" t="s">
        <v>257</v>
      </c>
      <c r="L102" s="92" t="s">
        <v>258</v>
      </c>
      <c r="M102" s="92"/>
    </row>
    <row r="103" spans="2:13" ht="10" hidden="1" customHeight="1" outlineLevel="1" x14ac:dyDescent="0.15"/>
    <row r="104" spans="2:13" s="1" customFormat="1" ht="15" hidden="1" customHeight="1" outlineLevel="1" x14ac:dyDescent="0.15">
      <c r="B104" s="7"/>
      <c r="D104" s="9" t="s">
        <v>17</v>
      </c>
      <c r="F104" s="8" t="s">
        <v>9</v>
      </c>
      <c r="H104" s="29">
        <f>H100</f>
        <v>0</v>
      </c>
      <c r="I104" s="29">
        <f>I100</f>
        <v>0</v>
      </c>
      <c r="J104" s="29">
        <f>J100</f>
        <v>0</v>
      </c>
      <c r="K104" s="29">
        <f>K100</f>
        <v>0</v>
      </c>
      <c r="L104" s="29">
        <f>L100</f>
        <v>0</v>
      </c>
    </row>
    <row r="105" spans="2:13" ht="4" hidden="1" customHeight="1" outlineLevel="1" x14ac:dyDescent="0.15">
      <c r="D105" s="9"/>
      <c r="F105" s="1"/>
      <c r="H105" s="1"/>
      <c r="I105" s="1"/>
      <c r="J105" s="1"/>
      <c r="K105" s="1"/>
      <c r="L105" s="1"/>
    </row>
    <row r="106" spans="2:13" s="1" customFormat="1" ht="15" hidden="1" customHeight="1" outlineLevel="1" x14ac:dyDescent="0.15">
      <c r="B106" s="7"/>
      <c r="D106" s="9" t="s">
        <v>249</v>
      </c>
      <c r="F106" s="8" t="s">
        <v>9</v>
      </c>
      <c r="H106" s="29">
        <f>IF(H93&lt;H82, H99, 0)</f>
        <v>0</v>
      </c>
      <c r="I106" s="29">
        <f>IF(I93&lt;I82, I99, 0)</f>
        <v>0</v>
      </c>
      <c r="J106" s="29">
        <f>IF(J93&lt;J82, J99, 0)</f>
        <v>0</v>
      </c>
      <c r="K106" s="29">
        <f>IF(K93&lt;K82, K99, 0)</f>
        <v>0</v>
      </c>
      <c r="L106" s="29">
        <f>IF(L93&lt;L82, L99, 0)</f>
        <v>0</v>
      </c>
    </row>
    <row r="107" spans="2:13" ht="4" hidden="1" customHeight="1" outlineLevel="1" x14ac:dyDescent="0.15">
      <c r="D107" s="9"/>
      <c r="F107" s="1"/>
      <c r="H107" s="1"/>
      <c r="I107" s="1"/>
      <c r="J107" s="1"/>
      <c r="K107" s="1"/>
      <c r="L107" s="1"/>
    </row>
    <row r="108" spans="2:13" s="1" customFormat="1" ht="15" hidden="1" customHeight="1" outlineLevel="1" x14ac:dyDescent="0.15">
      <c r="B108" s="7"/>
      <c r="D108" s="9" t="s">
        <v>11</v>
      </c>
      <c r="F108" s="8" t="str">
        <f>ReportingCurrencyUnitLables</f>
        <v>USD 000s</v>
      </c>
      <c r="H108" s="29">
        <f>H82 * H100 / 1000</f>
        <v>0</v>
      </c>
      <c r="I108" s="29">
        <f>I82 * I100 / 1000</f>
        <v>0</v>
      </c>
      <c r="J108" s="29">
        <f>J82 * J100 / 1000</f>
        <v>0</v>
      </c>
      <c r="K108" s="29">
        <f>K82 * K100 / 1000</f>
        <v>0</v>
      </c>
      <c r="L108" s="29">
        <f>L82 * L100 / 1000</f>
        <v>0</v>
      </c>
    </row>
    <row r="109" spans="2:13" ht="4" hidden="1" customHeight="1" outlineLevel="1" x14ac:dyDescent="0.15">
      <c r="D109" s="9"/>
      <c r="F109" s="1"/>
      <c r="H109" s="1"/>
      <c r="I109" s="1"/>
      <c r="J109" s="1"/>
      <c r="K109" s="1"/>
      <c r="L109" s="1"/>
    </row>
    <row r="110" spans="2:13" s="1" customFormat="1" ht="15" hidden="1" customHeight="1" outlineLevel="1" x14ac:dyDescent="0.15">
      <c r="B110" s="7"/>
      <c r="D110" s="9" t="s">
        <v>13</v>
      </c>
      <c r="F110" s="8" t="s">
        <v>14</v>
      </c>
      <c r="H110" s="30">
        <f>IF(H104=0,0,H106 / H104)</f>
        <v>0</v>
      </c>
      <c r="I110" s="30">
        <f>IF(I104=0,0,I106 / I104)</f>
        <v>0</v>
      </c>
      <c r="J110" s="30">
        <f>IF(J104=0,0,J106 / J104)</f>
        <v>0</v>
      </c>
      <c r="K110" s="30">
        <f>IF(K104=0,0,K106 / K104)</f>
        <v>0</v>
      </c>
      <c r="L110" s="30">
        <f>IF(L104=0,0,L106 / L104)</f>
        <v>0</v>
      </c>
    </row>
    <row r="111" spans="2:13" ht="4" hidden="1" customHeight="1" outlineLevel="1" x14ac:dyDescent="0.15">
      <c r="D111" s="9"/>
      <c r="F111" s="1"/>
      <c r="H111" s="1"/>
      <c r="I111" s="1"/>
      <c r="J111" s="1"/>
      <c r="K111" s="1"/>
      <c r="L111" s="1"/>
    </row>
    <row r="112" spans="2:13" ht="15" hidden="1" customHeight="1" outlineLevel="1" x14ac:dyDescent="0.15">
      <c r="D112" s="9" t="s">
        <v>302</v>
      </c>
      <c r="F112" s="8" t="str">
        <f>ReportingCurrencyUnitLables</f>
        <v>USD 000s</v>
      </c>
      <c r="G112" s="1"/>
      <c r="H112" s="29">
        <f>MAX(0, H82-H93) * H106 / 1000</f>
        <v>0</v>
      </c>
      <c r="I112" s="29">
        <f t="shared" ref="I112:L112" si="3">MAX(0, I82-I93) * I106 / 1000</f>
        <v>0</v>
      </c>
      <c r="J112" s="29">
        <f t="shared" si="3"/>
        <v>0</v>
      </c>
      <c r="K112" s="29">
        <f t="shared" si="3"/>
        <v>0</v>
      </c>
      <c r="L112" s="29">
        <f t="shared" si="3"/>
        <v>0</v>
      </c>
    </row>
    <row r="113" spans="2:13" ht="4" hidden="1" customHeight="1" outlineLevel="1" x14ac:dyDescent="0.15">
      <c r="D113" s="9"/>
      <c r="F113" s="1"/>
      <c r="H113" s="1"/>
      <c r="I113" s="1"/>
      <c r="J113" s="1"/>
      <c r="K113" s="1"/>
      <c r="L113" s="1"/>
    </row>
    <row r="114" spans="2:13" s="1" customFormat="1" ht="15" hidden="1" customHeight="1" outlineLevel="1" x14ac:dyDescent="0.15">
      <c r="B114" s="7"/>
      <c r="D114" s="9" t="s">
        <v>252</v>
      </c>
      <c r="F114" s="8" t="s">
        <v>250</v>
      </c>
      <c r="H114" s="30">
        <f>IF(H108=0, 0, H112/H108)</f>
        <v>0</v>
      </c>
      <c r="I114" s="30">
        <f>IF(I108=0, 0, I112/I108)</f>
        <v>0</v>
      </c>
      <c r="J114" s="30">
        <f>IF(J108=0, 0, J112/J108)</f>
        <v>0</v>
      </c>
      <c r="K114" s="30">
        <f>IF(K108=0, 0, K112/K108)</f>
        <v>0</v>
      </c>
      <c r="L114" s="30">
        <f>IF(L108=0, 0, L112/L108)</f>
        <v>0</v>
      </c>
    </row>
    <row r="115" spans="2:13" ht="4" hidden="1" customHeight="1" outlineLevel="1" x14ac:dyDescent="0.15">
      <c r="D115" s="9"/>
      <c r="F115" s="1"/>
      <c r="H115" s="1"/>
      <c r="I115" s="1"/>
      <c r="J115" s="1"/>
      <c r="K115" s="1"/>
      <c r="L115" s="1"/>
    </row>
    <row r="116" spans="2:13" s="1" customFormat="1" ht="15" hidden="1" customHeight="1" outlineLevel="1" x14ac:dyDescent="0.15">
      <c r="B116" s="7"/>
      <c r="C116" s="7"/>
      <c r="D116" s="9" t="s">
        <v>251</v>
      </c>
      <c r="F116" s="8" t="s">
        <v>259</v>
      </c>
      <c r="H116" s="31"/>
      <c r="I116" s="30">
        <f>IF(H114=0, 0, -(I114-H114) / H114)</f>
        <v>0</v>
      </c>
      <c r="J116" s="30">
        <f>IF(I114=0, 0, -(J114-I114) / I114)</f>
        <v>0</v>
      </c>
      <c r="K116" s="30">
        <f>IF(J114=0, 0, -(K114-J114) / J114)</f>
        <v>0</v>
      </c>
      <c r="L116" s="30">
        <f>IF(K114=0, 0, -(L114-K114) / K114)</f>
        <v>0</v>
      </c>
    </row>
    <row r="117" spans="2:13" hidden="1" outlineLevel="1" x14ac:dyDescent="0.15"/>
    <row r="118" spans="2:13" s="1" customFormat="1" ht="18" hidden="1" customHeight="1" outlineLevel="1" x14ac:dyDescent="0.15">
      <c r="B118" s="7"/>
      <c r="C118" s="91" t="s">
        <v>241</v>
      </c>
      <c r="D118" s="91"/>
      <c r="E118" s="93">
        <f>IF(AND(J69 = "Yes", OR(ISBLANK(Worker_Type_Filter), Worker_Type_Filter = H74),
 OR(ISBLANK(Country_Filter), Country_Filter = J74)), 1, 0)</f>
        <v>1</v>
      </c>
      <c r="F118" s="92"/>
      <c r="G118" s="92"/>
      <c r="H118" s="92" t="s">
        <v>4</v>
      </c>
      <c r="I118" s="92" t="s">
        <v>5</v>
      </c>
      <c r="J118" s="92" t="s">
        <v>6</v>
      </c>
      <c r="K118" s="92" t="s">
        <v>257</v>
      </c>
      <c r="L118" s="92" t="s">
        <v>258</v>
      </c>
      <c r="M118" s="92"/>
    </row>
    <row r="119" spans="2:13" ht="10" hidden="1" customHeight="1" outlineLevel="1" x14ac:dyDescent="0.15">
      <c r="C119" s="43" t="s">
        <v>248</v>
      </c>
    </row>
    <row r="120" spans="2:13" ht="4" hidden="1" customHeight="1" outlineLevel="1" x14ac:dyDescent="0.15"/>
    <row r="121" spans="2:13" s="1" customFormat="1" ht="15" hidden="1" customHeight="1" outlineLevel="1" x14ac:dyDescent="0.15">
      <c r="B121" s="7"/>
      <c r="C121" s="19">
        <v>1</v>
      </c>
      <c r="D121" s="9" t="s">
        <v>17</v>
      </c>
      <c r="F121" s="8" t="s">
        <v>9</v>
      </c>
      <c r="H121" s="29">
        <f>H104 * $E118</f>
        <v>0</v>
      </c>
      <c r="I121" s="29">
        <f>I104 * $E118</f>
        <v>0</v>
      </c>
      <c r="J121" s="29">
        <f>J104 * $E118</f>
        <v>0</v>
      </c>
      <c r="K121" s="29">
        <f>K104 * $E118</f>
        <v>0</v>
      </c>
      <c r="L121" s="29">
        <f>L104 * $E118</f>
        <v>0</v>
      </c>
    </row>
    <row r="122" spans="2:13" ht="4" hidden="1" customHeight="1" outlineLevel="1" x14ac:dyDescent="0.15">
      <c r="D122" s="9"/>
      <c r="F122" s="1"/>
      <c r="H122" s="1"/>
      <c r="I122" s="1"/>
      <c r="J122" s="1"/>
      <c r="K122" s="1"/>
      <c r="L122" s="1"/>
    </row>
    <row r="123" spans="2:13" s="1" customFormat="1" ht="15" hidden="1" customHeight="1" outlineLevel="1" x14ac:dyDescent="0.15">
      <c r="B123" s="7"/>
      <c r="C123" s="19">
        <v>2</v>
      </c>
      <c r="D123" s="9" t="s">
        <v>249</v>
      </c>
      <c r="F123" s="8" t="s">
        <v>9</v>
      </c>
      <c r="H123" s="29">
        <f>H106 * $E118</f>
        <v>0</v>
      </c>
      <c r="I123" s="29">
        <f>I106 * $E118</f>
        <v>0</v>
      </c>
      <c r="J123" s="29">
        <f>J106 * $E118</f>
        <v>0</v>
      </c>
      <c r="K123" s="29">
        <f>K106 * $E118</f>
        <v>0</v>
      </c>
      <c r="L123" s="29">
        <f>L106 * $E118</f>
        <v>0</v>
      </c>
    </row>
    <row r="124" spans="2:13" ht="4" hidden="1" customHeight="1" outlineLevel="1" x14ac:dyDescent="0.15">
      <c r="D124" s="9"/>
      <c r="F124" s="1"/>
      <c r="H124" s="1"/>
      <c r="I124" s="1"/>
      <c r="J124" s="1"/>
      <c r="K124" s="1"/>
      <c r="L124" s="1"/>
    </row>
    <row r="125" spans="2:13" s="1" customFormat="1" ht="15" hidden="1" customHeight="1" outlineLevel="1" x14ac:dyDescent="0.15">
      <c r="B125" s="7"/>
      <c r="C125" s="19">
        <v>3</v>
      </c>
      <c r="D125" s="9" t="s">
        <v>11</v>
      </c>
      <c r="F125" s="8" t="str">
        <f>ReportingCurrencyUnitLables</f>
        <v>USD 000s</v>
      </c>
      <c r="H125" s="29">
        <f>H108 * $E118</f>
        <v>0</v>
      </c>
      <c r="I125" s="29">
        <f>I108 * $E118</f>
        <v>0</v>
      </c>
      <c r="J125" s="29">
        <f>J108 * $E118</f>
        <v>0</v>
      </c>
      <c r="K125" s="29">
        <f>K108 * $E118</f>
        <v>0</v>
      </c>
      <c r="L125" s="29">
        <f>L108 * $E118</f>
        <v>0</v>
      </c>
    </row>
    <row r="126" spans="2:13" ht="4" hidden="1" customHeight="1" outlineLevel="1" x14ac:dyDescent="0.15">
      <c r="D126" s="9"/>
      <c r="F126" s="1"/>
      <c r="H126" s="1"/>
      <c r="I126" s="1"/>
      <c r="J126" s="1"/>
      <c r="K126" s="1"/>
      <c r="L126" s="1"/>
    </row>
    <row r="127" spans="2:13" s="1" customFormat="1" ht="15" hidden="1" customHeight="1" outlineLevel="1" x14ac:dyDescent="0.15">
      <c r="B127" s="7"/>
      <c r="C127" s="19">
        <v>4</v>
      </c>
      <c r="D127" s="9" t="s">
        <v>256</v>
      </c>
      <c r="F127" s="8" t="str">
        <f>ReportingCurrencyUnitLables</f>
        <v>USD 000s</v>
      </c>
      <c r="H127" s="29">
        <f>H112 * $E118</f>
        <v>0</v>
      </c>
      <c r="I127" s="29">
        <f>I112 * $E118</f>
        <v>0</v>
      </c>
      <c r="J127" s="29">
        <f>J112 * $E118</f>
        <v>0</v>
      </c>
      <c r="K127" s="29">
        <f>K112 * $E118</f>
        <v>0</v>
      </c>
      <c r="L127" s="29">
        <f>L112 * $E118</f>
        <v>0</v>
      </c>
    </row>
    <row r="128" spans="2:13" ht="4" hidden="1" customHeight="1" outlineLevel="1" x14ac:dyDescent="0.15">
      <c r="D128" s="9"/>
      <c r="F128" s="1"/>
      <c r="H128" s="1"/>
      <c r="I128" s="1"/>
      <c r="J128" s="1"/>
      <c r="K128" s="1"/>
      <c r="L128" s="1"/>
    </row>
    <row r="129" spans="2:14" ht="10" hidden="1" customHeight="1" outlineLevel="1" x14ac:dyDescent="0.15">
      <c r="B129" s="44"/>
      <c r="C129" s="41"/>
      <c r="D129" s="41"/>
      <c r="E129" s="41"/>
      <c r="F129" s="41"/>
      <c r="G129" s="41"/>
      <c r="H129" s="41"/>
      <c r="I129" s="45"/>
      <c r="J129" s="45"/>
      <c r="K129" s="45"/>
      <c r="L129" s="41"/>
      <c r="M129" s="41"/>
      <c r="N129" s="1"/>
    </row>
    <row r="130" spans="2:14" ht="10" customHeight="1" x14ac:dyDescent="0.15">
      <c r="B130" s="44"/>
      <c r="C130" s="41"/>
      <c r="D130" s="41"/>
      <c r="E130" s="41"/>
      <c r="F130" s="41"/>
      <c r="G130" s="41"/>
      <c r="H130" s="41"/>
      <c r="I130" s="45"/>
      <c r="J130" s="45"/>
      <c r="K130" s="45"/>
      <c r="L130" s="41"/>
      <c r="M130" s="41"/>
      <c r="N130" s="1"/>
    </row>
    <row r="131" spans="2:14" s="1" customFormat="1" ht="19" collapsed="1" x14ac:dyDescent="0.15">
      <c r="B131" s="83" cm="1">
        <f t="array" aca="1" ref="B131" ca="1">MAX($B$2:OFFSET(B131,-1,0)+1)</f>
        <v>3</v>
      </c>
      <c r="C131" s="84" t="str">
        <f>UPPER(J136) &amp;" / " &amp; K136  &amp; " / " &amp; L136 &amp; " / " &amp; H136</f>
        <v xml:space="preserve"> /  /  / </v>
      </c>
      <c r="D131" s="84"/>
      <c r="E131" s="41"/>
      <c r="F131" s="41"/>
      <c r="G131" s="41"/>
      <c r="H131" s="61" t="str">
        <f>IF(COUNTIF(E133:E189, "!")&gt;0, "!", "")</f>
        <v/>
      </c>
      <c r="I131" s="18" t="s">
        <v>240</v>
      </c>
      <c r="J131" s="2" t="s">
        <v>210</v>
      </c>
      <c r="K131" s="18" t="s">
        <v>267</v>
      </c>
      <c r="L131" s="42">
        <f>E180</f>
        <v>1</v>
      </c>
      <c r="M131" s="41"/>
    </row>
    <row r="132" spans="2:14" s="1" customFormat="1" ht="4" hidden="1" customHeight="1" outlineLevel="1" x14ac:dyDescent="0.15">
      <c r="B132" s="88"/>
      <c r="C132" s="89"/>
      <c r="D132" s="89"/>
      <c r="E132" s="89"/>
      <c r="F132" s="89"/>
      <c r="G132" s="89"/>
      <c r="H132" s="89"/>
      <c r="I132" s="90"/>
      <c r="J132" s="90"/>
      <c r="K132" s="90"/>
      <c r="L132" s="89"/>
      <c r="M132" s="89"/>
    </row>
    <row r="133" spans="2:14" ht="10" hidden="1" customHeight="1" outlineLevel="1" x14ac:dyDescent="0.15"/>
    <row r="134" spans="2:14" ht="15" hidden="1" customHeight="1" outlineLevel="1" x14ac:dyDescent="0.15">
      <c r="D134" s="1"/>
      <c r="E134" s="1"/>
      <c r="H134" s="4" t="s">
        <v>1</v>
      </c>
      <c r="J134" s="4" t="s">
        <v>0</v>
      </c>
      <c r="K134" s="4" t="s">
        <v>209</v>
      </c>
      <c r="L134" s="4" t="s">
        <v>264</v>
      </c>
    </row>
    <row r="135" spans="2:14" ht="5" hidden="1" customHeight="1" outlineLevel="1" x14ac:dyDescent="0.15">
      <c r="D135" s="1"/>
      <c r="E135" s="1"/>
      <c r="H135" s="1"/>
      <c r="J135" s="1"/>
      <c r="K135" s="1"/>
      <c r="L135" s="1"/>
    </row>
    <row r="136" spans="2:14" ht="15" hidden="1" customHeight="1" outlineLevel="1" x14ac:dyDescent="0.15">
      <c r="D136" s="9" t="s">
        <v>2</v>
      </c>
      <c r="E136" s="1"/>
      <c r="H136" s="2"/>
      <c r="J136" s="2"/>
      <c r="K136" s="2"/>
      <c r="L136" s="2"/>
    </row>
    <row r="137" spans="2:14" hidden="1" outlineLevel="1" x14ac:dyDescent="0.15">
      <c r="D137" s="1"/>
      <c r="E137" s="1"/>
      <c r="F137" s="1"/>
      <c r="H137" s="1"/>
      <c r="I137" s="1"/>
      <c r="J137" s="1"/>
      <c r="K137" s="1"/>
      <c r="L137" s="1"/>
    </row>
    <row r="138" spans="2:14" s="1" customFormat="1" ht="18" hidden="1" customHeight="1" outlineLevel="1" x14ac:dyDescent="0.15">
      <c r="B138" s="7"/>
      <c r="C138" s="91" t="s">
        <v>3</v>
      </c>
      <c r="D138" s="91"/>
      <c r="E138" s="91"/>
      <c r="F138" s="92"/>
      <c r="G138" s="92"/>
      <c r="H138" s="92" t="s">
        <v>4</v>
      </c>
      <c r="I138" s="92" t="s">
        <v>5</v>
      </c>
      <c r="J138" s="92" t="s">
        <v>6</v>
      </c>
      <c r="K138" s="92" t="s">
        <v>257</v>
      </c>
      <c r="L138" s="92" t="s">
        <v>258</v>
      </c>
      <c r="M138" s="92"/>
    </row>
    <row r="139" spans="2:14" ht="10" hidden="1" customHeight="1" outlineLevel="1" x14ac:dyDescent="0.15">
      <c r="H139" s="1"/>
      <c r="I139" s="1"/>
      <c r="J139" s="1"/>
      <c r="K139" s="1"/>
      <c r="L139" s="1"/>
    </row>
    <row r="140" spans="2:14" s="1" customFormat="1" ht="15" hidden="1" customHeight="1" outlineLevel="1" x14ac:dyDescent="0.15">
      <c r="B140" s="7"/>
      <c r="D140" s="9" t="s">
        <v>3</v>
      </c>
      <c r="F140" s="17" t="s">
        <v>321</v>
      </c>
      <c r="H140" s="22"/>
      <c r="I140" s="22"/>
      <c r="J140" s="22"/>
      <c r="K140" s="22"/>
      <c r="L140" s="22"/>
    </row>
    <row r="141" spans="2:14" ht="4" hidden="1" customHeight="1" outlineLevel="1" x14ac:dyDescent="0.15">
      <c r="D141" s="1"/>
      <c r="E141" s="1"/>
      <c r="F141" s="1"/>
      <c r="H141" s="1"/>
      <c r="I141" s="1"/>
      <c r="J141" s="1"/>
      <c r="K141" s="1"/>
      <c r="L141" s="1"/>
    </row>
    <row r="142" spans="2:14" s="1" customFormat="1" ht="15" hidden="1" customHeight="1" outlineLevel="1" x14ac:dyDescent="0.15">
      <c r="B142" s="7"/>
      <c r="D142" s="9" t="s">
        <v>246</v>
      </c>
      <c r="F142" s="8" t="str">
        <f>F144 &amp; ":" &amp; F140</f>
        <v>USD:[currency code]</v>
      </c>
      <c r="H142" s="24"/>
      <c r="I142" s="24"/>
      <c r="J142" s="24"/>
      <c r="K142" s="24"/>
      <c r="L142" s="24"/>
    </row>
    <row r="143" spans="2:14" ht="4" hidden="1" customHeight="1" outlineLevel="1" x14ac:dyDescent="0.15">
      <c r="D143" s="1"/>
      <c r="E143" s="1"/>
      <c r="F143" s="1"/>
      <c r="H143" s="1"/>
      <c r="I143" s="1"/>
      <c r="J143" s="1"/>
      <c r="K143" s="1"/>
      <c r="L143" s="1"/>
    </row>
    <row r="144" spans="2:14" s="1" customFormat="1" ht="15" hidden="1" customHeight="1" outlineLevel="1" x14ac:dyDescent="0.15">
      <c r="B144" s="7"/>
      <c r="D144" s="9" t="s">
        <v>16</v>
      </c>
      <c r="F144" s="8" t="str">
        <f>ReportingCurrency</f>
        <v>USD</v>
      </c>
      <c r="H144" s="28">
        <f>IF(H142=0, 0, H140/H142)</f>
        <v>0</v>
      </c>
      <c r="I144" s="28">
        <f>IF(I142=0, 0, I140/I142)</f>
        <v>0</v>
      </c>
      <c r="J144" s="28">
        <f>IF(J142=0, 0, J140/J142)</f>
        <v>0</v>
      </c>
      <c r="K144" s="28">
        <f>IF(K142=0, 0, K140/K142)</f>
        <v>0</v>
      </c>
      <c r="L144" s="28">
        <f>IF(L142=0, 0, L140/L142)</f>
        <v>0</v>
      </c>
    </row>
    <row r="145" spans="2:13" ht="4" hidden="1" customHeight="1" outlineLevel="1" x14ac:dyDescent="0.15">
      <c r="D145" s="1"/>
      <c r="E145" s="1"/>
      <c r="F145" s="1"/>
      <c r="H145" s="1"/>
      <c r="I145" s="1"/>
      <c r="J145" s="1"/>
      <c r="K145" s="1"/>
      <c r="L145" s="1"/>
    </row>
    <row r="146" spans="2:13" s="1" customFormat="1" ht="15" hidden="1" customHeight="1" outlineLevel="1" x14ac:dyDescent="0.15">
      <c r="B146" s="7"/>
      <c r="D146" s="9" t="s">
        <v>253</v>
      </c>
      <c r="F146" s="8" t="s">
        <v>254</v>
      </c>
      <c r="H146" s="2"/>
      <c r="I146" s="2"/>
      <c r="J146" s="2"/>
      <c r="K146" s="2"/>
      <c r="L146" s="2"/>
    </row>
    <row r="147" spans="2:13" ht="4" hidden="1" customHeight="1" outlineLevel="1" x14ac:dyDescent="0.15">
      <c r="D147" s="1"/>
      <c r="E147" s="1"/>
      <c r="F147" s="1"/>
      <c r="H147" s="1"/>
      <c r="I147" s="1"/>
      <c r="J147" s="1"/>
      <c r="K147" s="1"/>
      <c r="L147" s="1"/>
    </row>
    <row r="148" spans="2:13" s="1" customFormat="1" ht="15" hidden="1" customHeight="1" outlineLevel="1" x14ac:dyDescent="0.15">
      <c r="B148" s="7"/>
      <c r="D148" s="9" t="s">
        <v>280</v>
      </c>
      <c r="F148" s="8" t="s">
        <v>255</v>
      </c>
      <c r="H148" s="25"/>
      <c r="I148" s="25"/>
      <c r="J148" s="25"/>
      <c r="K148" s="25"/>
      <c r="L148" s="25"/>
    </row>
    <row r="149" spans="2:13" hidden="1" outlineLevel="1" x14ac:dyDescent="0.15">
      <c r="D149" s="1"/>
      <c r="E149" s="1"/>
      <c r="F149" s="1"/>
      <c r="H149" s="1"/>
      <c r="I149" s="1"/>
      <c r="J149" s="1"/>
      <c r="K149" s="1"/>
      <c r="L149" s="1"/>
    </row>
    <row r="150" spans="2:13" s="1" customFormat="1" ht="18" hidden="1" customHeight="1" outlineLevel="1" x14ac:dyDescent="0.15">
      <c r="B150" s="7"/>
      <c r="C150" s="91" t="s">
        <v>311</v>
      </c>
      <c r="D150" s="91"/>
      <c r="E150" s="91"/>
      <c r="F150" s="92"/>
      <c r="G150" s="92"/>
      <c r="H150" s="92" t="s">
        <v>4</v>
      </c>
      <c r="I150" s="92" t="s">
        <v>5</v>
      </c>
      <c r="J150" s="92" t="s">
        <v>6</v>
      </c>
      <c r="K150" s="92" t="s">
        <v>257</v>
      </c>
      <c r="L150" s="92" t="s">
        <v>258</v>
      </c>
      <c r="M150" s="92"/>
    </row>
    <row r="151" spans="2:13" ht="10" hidden="1" customHeight="1" outlineLevel="1" x14ac:dyDescent="0.15">
      <c r="H151" s="1"/>
      <c r="I151" s="1"/>
      <c r="J151" s="1"/>
      <c r="K151" s="1"/>
      <c r="L151" s="1"/>
    </row>
    <row r="152" spans="2:13" s="1" customFormat="1" ht="15" hidden="1" customHeight="1" outlineLevel="1" x14ac:dyDescent="0.15">
      <c r="B152" s="7"/>
      <c r="C152" s="62"/>
      <c r="D152" s="9" t="s">
        <v>318</v>
      </c>
      <c r="E152"/>
      <c r="F152" s="58" t="str">
        <f>F140</f>
        <v>[currency code]</v>
      </c>
      <c r="H152" s="23"/>
      <c r="I152" s="23"/>
      <c r="J152" s="23"/>
      <c r="K152" s="23"/>
      <c r="L152" s="23"/>
    </row>
    <row r="153" spans="2:13" ht="10" hidden="1" customHeight="1" outlineLevel="1" x14ac:dyDescent="0.15">
      <c r="D153" s="1"/>
      <c r="F153" s="1"/>
      <c r="H153" s="1"/>
      <c r="I153" s="1"/>
      <c r="J153" s="1"/>
      <c r="K153" s="1"/>
      <c r="L153" s="1"/>
    </row>
    <row r="154" spans="2:13" ht="15" hidden="1" customHeight="1" outlineLevel="1" x14ac:dyDescent="0.15">
      <c r="D154" s="60"/>
      <c r="F154" s="1"/>
      <c r="H154" s="98" t="s">
        <v>312</v>
      </c>
      <c r="I154" s="1"/>
      <c r="J154" s="1"/>
      <c r="K154" s="1"/>
      <c r="L154" s="1"/>
    </row>
    <row r="155" spans="2:13" s="1" customFormat="1" ht="15" hidden="1" customHeight="1" outlineLevel="1" x14ac:dyDescent="0.15">
      <c r="B155" s="7"/>
      <c r="D155" s="9" t="s">
        <v>319</v>
      </c>
      <c r="E155"/>
      <c r="F155" s="8" t="str">
        <f t="shared" ref="F155" si="4">ReportingCurrency</f>
        <v>USD</v>
      </c>
      <c r="H155" s="28">
        <f>IF(H142=0, 0, H152/H142)</f>
        <v>0</v>
      </c>
      <c r="I155" s="28">
        <f>IF(I142=0, 0, I152/I142)</f>
        <v>0</v>
      </c>
      <c r="J155" s="28">
        <f>IF(J142=0, 0, J152/J142)</f>
        <v>0</v>
      </c>
      <c r="K155" s="28">
        <f>IF(K142=0, 0, K152/K142)</f>
        <v>0</v>
      </c>
      <c r="L155" s="28">
        <f>IF(L142=0, 0, L152/L142)</f>
        <v>0</v>
      </c>
    </row>
    <row r="156" spans="2:13" hidden="1" outlineLevel="1" x14ac:dyDescent="0.15"/>
    <row r="157" spans="2:13" s="1" customFormat="1" ht="18" hidden="1" customHeight="1" outlineLevel="1" x14ac:dyDescent="0.15">
      <c r="B157" s="7"/>
      <c r="C157" s="91" t="s">
        <v>8</v>
      </c>
      <c r="D157" s="91"/>
      <c r="E157" s="91"/>
      <c r="F157" s="92"/>
      <c r="G157" s="92"/>
      <c r="H157" s="92" t="s">
        <v>4</v>
      </c>
      <c r="I157" s="92" t="s">
        <v>5</v>
      </c>
      <c r="J157" s="92" t="s">
        <v>6</v>
      </c>
      <c r="K157" s="92" t="s">
        <v>257</v>
      </c>
      <c r="L157" s="92" t="s">
        <v>258</v>
      </c>
      <c r="M157" s="92"/>
    </row>
    <row r="158" spans="2:13" ht="10" hidden="1" customHeight="1" outlineLevel="1" x14ac:dyDescent="0.15">
      <c r="H158" s="1"/>
      <c r="I158" s="1"/>
      <c r="J158" s="1"/>
      <c r="K158" s="1"/>
      <c r="L158" s="1"/>
    </row>
    <row r="159" spans="2:13" ht="15" hidden="1" customHeight="1" outlineLevel="1" x14ac:dyDescent="0.15">
      <c r="D159" s="9" t="s">
        <v>8</v>
      </c>
      <c r="F159" s="1"/>
      <c r="H159" s="99" t="str" cm="1">
        <f t="array" ref="H159">IF(OR(E160:E161 = "!"), "Red alert = missing data","")</f>
        <v/>
      </c>
      <c r="I159" s="1"/>
      <c r="J159" s="1"/>
      <c r="K159" s="1"/>
      <c r="L159" s="1"/>
    </row>
    <row r="160" spans="2:13" s="1" customFormat="1" ht="15" hidden="1" customHeight="1" outlineLevel="1" x14ac:dyDescent="0.15">
      <c r="B160" s="7"/>
      <c r="D160" s="59" t="s">
        <v>309</v>
      </c>
      <c r="E160" s="61" t="str" cm="1">
        <f t="array" ref="E160">IF(MAX((H155:L155&gt;=H144:L144) * (H155:L155 &lt;&gt; 0) * (H160:L160=0)) &gt;0, "!", "")</f>
        <v/>
      </c>
      <c r="F160" s="8" t="s">
        <v>18</v>
      </c>
      <c r="H160" s="23"/>
      <c r="I160" s="23"/>
      <c r="J160" s="23"/>
      <c r="K160" s="23"/>
      <c r="L160" s="23"/>
    </row>
    <row r="161" spans="2:13" s="1" customFormat="1" ht="15" hidden="1" customHeight="1" outlineLevel="1" x14ac:dyDescent="0.15">
      <c r="B161" s="7"/>
      <c r="D161" s="59" t="s">
        <v>310</v>
      </c>
      <c r="E161" s="61" t="str" cm="1">
        <f t="array" ref="E161">IF(MAX((H155:L155&lt;H144:L144) * (H155:L155 &lt;&gt; 0) * (H161:L161=0)) &gt;0, "!", "")</f>
        <v/>
      </c>
      <c r="F161" s="8" t="s">
        <v>18</v>
      </c>
      <c r="H161" s="23"/>
      <c r="I161" s="23"/>
      <c r="J161" s="23"/>
      <c r="K161" s="23"/>
      <c r="L161" s="23"/>
    </row>
    <row r="162" spans="2:13" s="1" customFormat="1" ht="15" hidden="1" customHeight="1" outlineLevel="1" x14ac:dyDescent="0.15">
      <c r="B162" s="7"/>
      <c r="D162" s="59" t="s">
        <v>305</v>
      </c>
      <c r="E162"/>
      <c r="F162" s="8" t="s">
        <v>18</v>
      </c>
      <c r="H162" s="29">
        <f>H160+IF(H155&lt;H144, H161, 0)</f>
        <v>0</v>
      </c>
      <c r="I162" s="29">
        <f>I160+IF(I155&lt;I144, I161, 0)</f>
        <v>0</v>
      </c>
      <c r="J162" s="29">
        <f>J160+IF(J155&lt;J144, J161, 0)</f>
        <v>0</v>
      </c>
      <c r="K162" s="29">
        <f>K160+IF(K155&lt;K144, K161, 0)</f>
        <v>0</v>
      </c>
      <c r="L162" s="29">
        <f>L160+IF(L155&lt;L144, L161, 0)</f>
        <v>0</v>
      </c>
    </row>
    <row r="163" spans="2:13" hidden="1" outlineLevel="1" x14ac:dyDescent="0.15">
      <c r="D163" s="1"/>
      <c r="E163" s="1"/>
      <c r="F163" s="1"/>
      <c r="H163" s="1"/>
      <c r="I163" s="1"/>
      <c r="J163" s="1"/>
      <c r="K163" s="1"/>
      <c r="L163" s="1"/>
    </row>
    <row r="164" spans="2:13" s="1" customFormat="1" ht="18" hidden="1" customHeight="1" outlineLevel="1" x14ac:dyDescent="0.15">
      <c r="B164" s="7"/>
      <c r="C164" s="91" t="s">
        <v>10</v>
      </c>
      <c r="D164" s="91"/>
      <c r="E164" s="91"/>
      <c r="F164" s="92"/>
      <c r="G164" s="92"/>
      <c r="H164" s="97" t="s">
        <v>4</v>
      </c>
      <c r="I164" s="92" t="s">
        <v>5</v>
      </c>
      <c r="J164" s="92" t="s">
        <v>6</v>
      </c>
      <c r="K164" s="92" t="s">
        <v>257</v>
      </c>
      <c r="L164" s="92" t="s">
        <v>258</v>
      </c>
      <c r="M164" s="92"/>
    </row>
    <row r="165" spans="2:13" ht="10" hidden="1" customHeight="1" outlineLevel="1" x14ac:dyDescent="0.15"/>
    <row r="166" spans="2:13" s="1" customFormat="1" ht="15" hidden="1" customHeight="1" outlineLevel="1" x14ac:dyDescent="0.15">
      <c r="B166" s="7"/>
      <c r="D166" s="9" t="s">
        <v>17</v>
      </c>
      <c r="F166" s="8" t="s">
        <v>9</v>
      </c>
      <c r="H166" s="29">
        <f>H162</f>
        <v>0</v>
      </c>
      <c r="I166" s="29">
        <f>I162</f>
        <v>0</v>
      </c>
      <c r="J166" s="29">
        <f>J162</f>
        <v>0</v>
      </c>
      <c r="K166" s="29">
        <f>K162</f>
        <v>0</v>
      </c>
      <c r="L166" s="29">
        <f>L162</f>
        <v>0</v>
      </c>
    </row>
    <row r="167" spans="2:13" ht="4" hidden="1" customHeight="1" outlineLevel="1" x14ac:dyDescent="0.15">
      <c r="D167" s="9"/>
      <c r="F167" s="1"/>
      <c r="H167" s="1"/>
      <c r="I167" s="1"/>
      <c r="J167" s="1"/>
      <c r="K167" s="1"/>
      <c r="L167" s="1"/>
    </row>
    <row r="168" spans="2:13" s="1" customFormat="1" ht="15" hidden="1" customHeight="1" outlineLevel="1" x14ac:dyDescent="0.15">
      <c r="B168" s="7"/>
      <c r="D168" s="9" t="s">
        <v>249</v>
      </c>
      <c r="F168" s="8" t="s">
        <v>9</v>
      </c>
      <c r="H168" s="29">
        <f>IF(H155&lt;H144, H161, 0)</f>
        <v>0</v>
      </c>
      <c r="I168" s="29">
        <f>IF(I155&lt;I144, I161, 0)</f>
        <v>0</v>
      </c>
      <c r="J168" s="29">
        <f>IF(J155&lt;J144, J161, 0)</f>
        <v>0</v>
      </c>
      <c r="K168" s="29">
        <f>IF(K155&lt;K144, K161, 0)</f>
        <v>0</v>
      </c>
      <c r="L168" s="29">
        <f>IF(L155&lt;L144, L161, 0)</f>
        <v>0</v>
      </c>
    </row>
    <row r="169" spans="2:13" ht="4" hidden="1" customHeight="1" outlineLevel="1" x14ac:dyDescent="0.15">
      <c r="D169" s="9"/>
      <c r="F169" s="1"/>
      <c r="H169" s="1"/>
      <c r="I169" s="1"/>
      <c r="J169" s="1"/>
      <c r="K169" s="1"/>
      <c r="L169" s="1"/>
    </row>
    <row r="170" spans="2:13" s="1" customFormat="1" ht="15" hidden="1" customHeight="1" outlineLevel="1" x14ac:dyDescent="0.15">
      <c r="B170" s="7"/>
      <c r="D170" s="9" t="s">
        <v>11</v>
      </c>
      <c r="F170" s="8" t="str">
        <f>ReportingCurrencyUnitLables</f>
        <v>USD 000s</v>
      </c>
      <c r="H170" s="29">
        <f>H144 * H162 / 1000</f>
        <v>0</v>
      </c>
      <c r="I170" s="29">
        <f>I144 * I162 / 1000</f>
        <v>0</v>
      </c>
      <c r="J170" s="29">
        <f>J144 * J162 / 1000</f>
        <v>0</v>
      </c>
      <c r="K170" s="29">
        <f>K144 * K162 / 1000</f>
        <v>0</v>
      </c>
      <c r="L170" s="29">
        <f>L144 * L162 / 1000</f>
        <v>0</v>
      </c>
    </row>
    <row r="171" spans="2:13" ht="4" hidden="1" customHeight="1" outlineLevel="1" x14ac:dyDescent="0.15">
      <c r="D171" s="9"/>
      <c r="F171" s="1"/>
      <c r="H171" s="1"/>
      <c r="I171" s="1"/>
      <c r="J171" s="1"/>
      <c r="K171" s="1"/>
      <c r="L171" s="1"/>
    </row>
    <row r="172" spans="2:13" s="1" customFormat="1" ht="15" hidden="1" customHeight="1" outlineLevel="1" x14ac:dyDescent="0.15">
      <c r="B172" s="7"/>
      <c r="D172" s="9" t="s">
        <v>13</v>
      </c>
      <c r="F172" s="8" t="s">
        <v>14</v>
      </c>
      <c r="H172" s="30">
        <f>IF(H166=0,0,H168 / H166)</f>
        <v>0</v>
      </c>
      <c r="I172" s="30">
        <f>IF(I166=0,0,I168 / I166)</f>
        <v>0</v>
      </c>
      <c r="J172" s="30">
        <f>IF(J166=0,0,J168 / J166)</f>
        <v>0</v>
      </c>
      <c r="K172" s="30">
        <f>IF(K166=0,0,K168 / K166)</f>
        <v>0</v>
      </c>
      <c r="L172" s="30">
        <f>IF(L166=0,0,L168 / L166)</f>
        <v>0</v>
      </c>
    </row>
    <row r="173" spans="2:13" ht="4" hidden="1" customHeight="1" outlineLevel="1" x14ac:dyDescent="0.15">
      <c r="D173" s="9"/>
      <c r="F173" s="1"/>
      <c r="H173" s="1"/>
      <c r="I173" s="1"/>
      <c r="J173" s="1"/>
      <c r="K173" s="1"/>
      <c r="L173" s="1"/>
    </row>
    <row r="174" spans="2:13" ht="15" hidden="1" customHeight="1" outlineLevel="1" x14ac:dyDescent="0.15">
      <c r="D174" s="9" t="s">
        <v>302</v>
      </c>
      <c r="F174" s="8" t="str">
        <f>ReportingCurrencyUnitLables</f>
        <v>USD 000s</v>
      </c>
      <c r="G174" s="1"/>
      <c r="H174" s="29">
        <f>MAX(0, H144-H155) * H168 / 1000</f>
        <v>0</v>
      </c>
      <c r="I174" s="29">
        <f t="shared" ref="I174:L174" si="5">MAX(0, I144-I155) * I168 / 1000</f>
        <v>0</v>
      </c>
      <c r="J174" s="29">
        <f t="shared" si="5"/>
        <v>0</v>
      </c>
      <c r="K174" s="29">
        <f t="shared" si="5"/>
        <v>0</v>
      </c>
      <c r="L174" s="29">
        <f t="shared" si="5"/>
        <v>0</v>
      </c>
    </row>
    <row r="175" spans="2:13" ht="4" hidden="1" customHeight="1" outlineLevel="1" x14ac:dyDescent="0.15">
      <c r="D175" s="9"/>
      <c r="F175" s="1"/>
      <c r="H175" s="1"/>
      <c r="I175" s="1"/>
      <c r="J175" s="1"/>
      <c r="K175" s="1"/>
      <c r="L175" s="1"/>
    </row>
    <row r="176" spans="2:13" s="1" customFormat="1" ht="15" hidden="1" customHeight="1" outlineLevel="1" x14ac:dyDescent="0.15">
      <c r="B176" s="7"/>
      <c r="D176" s="9" t="s">
        <v>252</v>
      </c>
      <c r="F176" s="8" t="s">
        <v>250</v>
      </c>
      <c r="H176" s="30">
        <f>IF(H170=0, 0, H174/H170)</f>
        <v>0</v>
      </c>
      <c r="I176" s="30">
        <f>IF(I170=0, 0, I174/I170)</f>
        <v>0</v>
      </c>
      <c r="J176" s="30">
        <f>IF(J170=0, 0, J174/J170)</f>
        <v>0</v>
      </c>
      <c r="K176" s="30">
        <f>IF(K170=0, 0, K174/K170)</f>
        <v>0</v>
      </c>
      <c r="L176" s="30">
        <f>IF(L170=0, 0, L174/L170)</f>
        <v>0</v>
      </c>
    </row>
    <row r="177" spans="2:14" ht="4" hidden="1" customHeight="1" outlineLevel="1" x14ac:dyDescent="0.15">
      <c r="D177" s="9"/>
      <c r="F177" s="1"/>
      <c r="H177" s="1"/>
      <c r="I177" s="1"/>
      <c r="J177" s="1"/>
      <c r="K177" s="1"/>
      <c r="L177" s="1"/>
    </row>
    <row r="178" spans="2:14" s="1" customFormat="1" ht="15" hidden="1" customHeight="1" outlineLevel="1" x14ac:dyDescent="0.15">
      <c r="B178" s="7"/>
      <c r="C178" s="7"/>
      <c r="D178" s="9" t="s">
        <v>251</v>
      </c>
      <c r="F178" s="8" t="s">
        <v>259</v>
      </c>
      <c r="H178" s="31"/>
      <c r="I178" s="30">
        <f>IF(H176=0, 0, -(I176-H176) / H176)</f>
        <v>0</v>
      </c>
      <c r="J178" s="30">
        <f>IF(I176=0, 0, -(J176-I176) / I176)</f>
        <v>0</v>
      </c>
      <c r="K178" s="30">
        <f>IF(J176=0, 0, -(K176-J176) / J176)</f>
        <v>0</v>
      </c>
      <c r="L178" s="30">
        <f>IF(K176=0, 0, -(L176-K176) / K176)</f>
        <v>0</v>
      </c>
    </row>
    <row r="179" spans="2:14" hidden="1" outlineLevel="1" x14ac:dyDescent="0.15"/>
    <row r="180" spans="2:14" s="1" customFormat="1" ht="18" hidden="1" customHeight="1" outlineLevel="1" x14ac:dyDescent="0.15">
      <c r="B180" s="7"/>
      <c r="C180" s="91" t="s">
        <v>241</v>
      </c>
      <c r="D180" s="91"/>
      <c r="E180" s="93">
        <f>IF(AND(J131 = "Yes", OR(ISBLANK(Worker_Type_Filter), Worker_Type_Filter = H136),
 OR(ISBLANK(Country_Filter), Country_Filter = J136)), 1, 0)</f>
        <v>1</v>
      </c>
      <c r="F180" s="92"/>
      <c r="G180" s="92"/>
      <c r="H180" s="92" t="s">
        <v>4</v>
      </c>
      <c r="I180" s="92" t="s">
        <v>5</v>
      </c>
      <c r="J180" s="92" t="s">
        <v>6</v>
      </c>
      <c r="K180" s="92" t="s">
        <v>257</v>
      </c>
      <c r="L180" s="92" t="s">
        <v>258</v>
      </c>
      <c r="M180" s="92"/>
    </row>
    <row r="181" spans="2:14" ht="10" hidden="1" customHeight="1" outlineLevel="1" x14ac:dyDescent="0.15">
      <c r="C181" s="43" t="s">
        <v>248</v>
      </c>
    </row>
    <row r="182" spans="2:14" ht="4" hidden="1" customHeight="1" outlineLevel="1" x14ac:dyDescent="0.15"/>
    <row r="183" spans="2:14" s="1" customFormat="1" ht="15" hidden="1" customHeight="1" outlineLevel="1" x14ac:dyDescent="0.15">
      <c r="B183" s="7"/>
      <c r="C183" s="19">
        <v>1</v>
      </c>
      <c r="D183" s="9" t="s">
        <v>17</v>
      </c>
      <c r="F183" s="8" t="s">
        <v>9</v>
      </c>
      <c r="H183" s="29">
        <f>H166 * $E180</f>
        <v>0</v>
      </c>
      <c r="I183" s="29">
        <f>I166 * $E180</f>
        <v>0</v>
      </c>
      <c r="J183" s="29">
        <f>J166 * $E180</f>
        <v>0</v>
      </c>
      <c r="K183" s="29">
        <f>K166 * $E180</f>
        <v>0</v>
      </c>
      <c r="L183" s="29">
        <f>L166 * $E180</f>
        <v>0</v>
      </c>
    </row>
    <row r="184" spans="2:14" ht="4" hidden="1" customHeight="1" outlineLevel="1" x14ac:dyDescent="0.15">
      <c r="D184" s="9"/>
      <c r="F184" s="1"/>
      <c r="H184" s="1"/>
      <c r="I184" s="1"/>
      <c r="J184" s="1"/>
      <c r="K184" s="1"/>
      <c r="L184" s="1"/>
    </row>
    <row r="185" spans="2:14" s="1" customFormat="1" ht="15" hidden="1" customHeight="1" outlineLevel="1" x14ac:dyDescent="0.15">
      <c r="B185" s="7"/>
      <c r="C185" s="19">
        <v>2</v>
      </c>
      <c r="D185" s="9" t="s">
        <v>249</v>
      </c>
      <c r="F185" s="8" t="s">
        <v>9</v>
      </c>
      <c r="H185" s="29">
        <f>H168 * $E180</f>
        <v>0</v>
      </c>
      <c r="I185" s="29">
        <f>I168 * $E180</f>
        <v>0</v>
      </c>
      <c r="J185" s="29">
        <f>J168 * $E180</f>
        <v>0</v>
      </c>
      <c r="K185" s="29">
        <f>K168 * $E180</f>
        <v>0</v>
      </c>
      <c r="L185" s="29">
        <f>L168 * $E180</f>
        <v>0</v>
      </c>
    </row>
    <row r="186" spans="2:14" ht="4" hidden="1" customHeight="1" outlineLevel="1" x14ac:dyDescent="0.15">
      <c r="D186" s="9"/>
      <c r="F186" s="1"/>
      <c r="H186" s="1"/>
      <c r="I186" s="1"/>
      <c r="J186" s="1"/>
      <c r="K186" s="1"/>
      <c r="L186" s="1"/>
    </row>
    <row r="187" spans="2:14" s="1" customFormat="1" ht="15" hidden="1" customHeight="1" outlineLevel="1" x14ac:dyDescent="0.15">
      <c r="B187" s="7"/>
      <c r="C187" s="19">
        <v>3</v>
      </c>
      <c r="D187" s="9" t="s">
        <v>11</v>
      </c>
      <c r="F187" s="8" t="str">
        <f>ReportingCurrencyUnitLables</f>
        <v>USD 000s</v>
      </c>
      <c r="H187" s="29">
        <f>H170 * $E180</f>
        <v>0</v>
      </c>
      <c r="I187" s="29">
        <f>I170 * $E180</f>
        <v>0</v>
      </c>
      <c r="J187" s="29">
        <f>J170 * $E180</f>
        <v>0</v>
      </c>
      <c r="K187" s="29">
        <f>K170 * $E180</f>
        <v>0</v>
      </c>
      <c r="L187" s="29">
        <f>L170 * $E180</f>
        <v>0</v>
      </c>
    </row>
    <row r="188" spans="2:14" ht="4" hidden="1" customHeight="1" outlineLevel="1" x14ac:dyDescent="0.15">
      <c r="D188" s="9"/>
      <c r="F188" s="1"/>
      <c r="H188" s="1"/>
      <c r="I188" s="1"/>
      <c r="J188" s="1"/>
      <c r="K188" s="1"/>
      <c r="L188" s="1"/>
    </row>
    <row r="189" spans="2:14" s="1" customFormat="1" ht="15" hidden="1" customHeight="1" outlineLevel="1" x14ac:dyDescent="0.15">
      <c r="B189" s="7"/>
      <c r="C189" s="19">
        <v>4</v>
      </c>
      <c r="D189" s="9" t="s">
        <v>256</v>
      </c>
      <c r="F189" s="8" t="str">
        <f>ReportingCurrencyUnitLables</f>
        <v>USD 000s</v>
      </c>
      <c r="H189" s="29">
        <f>H174 * $E180</f>
        <v>0</v>
      </c>
      <c r="I189" s="29">
        <f>I174 * $E180</f>
        <v>0</v>
      </c>
      <c r="J189" s="29">
        <f>J174 * $E180</f>
        <v>0</v>
      </c>
      <c r="K189" s="29">
        <f>K174 * $E180</f>
        <v>0</v>
      </c>
      <c r="L189" s="29">
        <f>L174 * $E180</f>
        <v>0</v>
      </c>
    </row>
    <row r="190" spans="2:14" ht="4" hidden="1" customHeight="1" outlineLevel="1" x14ac:dyDescent="0.15">
      <c r="D190" s="9"/>
      <c r="F190" s="1"/>
      <c r="H190" s="1"/>
      <c r="I190" s="1"/>
      <c r="J190" s="1"/>
      <c r="K190" s="1"/>
      <c r="L190" s="1"/>
    </row>
    <row r="191" spans="2:14" ht="10" hidden="1" customHeight="1" outlineLevel="1" x14ac:dyDescent="0.15">
      <c r="B191" s="44"/>
      <c r="C191" s="41"/>
      <c r="D191" s="41"/>
      <c r="E191" s="41"/>
      <c r="F191" s="41"/>
      <c r="G191" s="41"/>
      <c r="H191" s="41"/>
      <c r="I191" s="45"/>
      <c r="J191" s="45"/>
      <c r="K191" s="45"/>
      <c r="L191" s="41"/>
      <c r="M191" s="41"/>
      <c r="N191" s="1"/>
    </row>
    <row r="192" spans="2:14" ht="10" customHeight="1" x14ac:dyDescent="0.15">
      <c r="B192" s="44"/>
      <c r="C192" s="41"/>
      <c r="D192" s="41"/>
      <c r="E192" s="41"/>
      <c r="F192" s="41"/>
      <c r="G192" s="41"/>
      <c r="H192" s="41"/>
      <c r="I192" s="45"/>
      <c r="J192" s="45"/>
      <c r="K192" s="45"/>
      <c r="L192" s="41"/>
      <c r="M192" s="41"/>
      <c r="N192" s="1"/>
    </row>
    <row r="193" spans="2:13" s="1" customFormat="1" ht="19" collapsed="1" x14ac:dyDescent="0.15">
      <c r="B193" s="83" cm="1">
        <f t="array" aca="1" ref="B193" ca="1">MAX($B$2:OFFSET(B193,-1,0)+1)</f>
        <v>4</v>
      </c>
      <c r="C193" s="84" t="str">
        <f>UPPER(J198) &amp;" / " &amp; K198  &amp; " / " &amp; L198 &amp; " / " &amp; H198</f>
        <v xml:space="preserve"> /  /  / </v>
      </c>
      <c r="D193" s="84"/>
      <c r="E193" s="41"/>
      <c r="F193" s="41"/>
      <c r="G193" s="41"/>
      <c r="H193" s="61" t="str">
        <f>IF(COUNTIF(E195:E251, "!")&gt;0, "!", "")</f>
        <v/>
      </c>
      <c r="I193" s="18" t="s">
        <v>240</v>
      </c>
      <c r="J193" s="2" t="s">
        <v>210</v>
      </c>
      <c r="K193" s="18" t="s">
        <v>267</v>
      </c>
      <c r="L193" s="42">
        <f>E242</f>
        <v>1</v>
      </c>
      <c r="M193" s="41"/>
    </row>
    <row r="194" spans="2:13" s="1" customFormat="1" ht="4" hidden="1" customHeight="1" outlineLevel="1" x14ac:dyDescent="0.15">
      <c r="B194" s="88"/>
      <c r="C194" s="89"/>
      <c r="D194" s="89"/>
      <c r="E194" s="89"/>
      <c r="F194" s="89"/>
      <c r="G194" s="89"/>
      <c r="H194" s="89"/>
      <c r="I194" s="90"/>
      <c r="J194" s="90"/>
      <c r="K194" s="90"/>
      <c r="L194" s="89"/>
      <c r="M194" s="89"/>
    </row>
    <row r="195" spans="2:13" ht="10" hidden="1" customHeight="1" outlineLevel="1" x14ac:dyDescent="0.15"/>
    <row r="196" spans="2:13" ht="15" hidden="1" customHeight="1" outlineLevel="1" x14ac:dyDescent="0.15">
      <c r="D196" s="1"/>
      <c r="E196" s="1"/>
      <c r="H196" s="4" t="s">
        <v>1</v>
      </c>
      <c r="J196" s="4" t="s">
        <v>0</v>
      </c>
      <c r="K196" s="4" t="s">
        <v>209</v>
      </c>
      <c r="L196" s="4" t="s">
        <v>264</v>
      </c>
    </row>
    <row r="197" spans="2:13" ht="5" hidden="1" customHeight="1" outlineLevel="1" x14ac:dyDescent="0.15">
      <c r="D197" s="1"/>
      <c r="E197" s="1"/>
      <c r="H197" s="1"/>
      <c r="J197" s="1"/>
      <c r="K197" s="1"/>
      <c r="L197" s="1"/>
    </row>
    <row r="198" spans="2:13" ht="15" hidden="1" customHeight="1" outlineLevel="1" x14ac:dyDescent="0.15">
      <c r="D198" s="9" t="s">
        <v>2</v>
      </c>
      <c r="E198" s="1"/>
      <c r="H198" s="2"/>
      <c r="J198" s="2"/>
      <c r="K198" s="2"/>
      <c r="L198" s="2"/>
    </row>
    <row r="199" spans="2:13" hidden="1" outlineLevel="1" x14ac:dyDescent="0.15">
      <c r="D199" s="1"/>
      <c r="E199" s="1"/>
      <c r="F199" s="1"/>
      <c r="H199" s="1"/>
      <c r="I199" s="1"/>
      <c r="J199" s="1"/>
      <c r="K199" s="1"/>
      <c r="L199" s="1"/>
    </row>
    <row r="200" spans="2:13" s="1" customFormat="1" ht="18" hidden="1" customHeight="1" outlineLevel="1" x14ac:dyDescent="0.15">
      <c r="B200" s="7"/>
      <c r="C200" s="91" t="s">
        <v>3</v>
      </c>
      <c r="D200" s="91"/>
      <c r="E200" s="91"/>
      <c r="F200" s="92"/>
      <c r="G200" s="92"/>
      <c r="H200" s="92" t="s">
        <v>4</v>
      </c>
      <c r="I200" s="92" t="s">
        <v>5</v>
      </c>
      <c r="J200" s="92" t="s">
        <v>6</v>
      </c>
      <c r="K200" s="92" t="s">
        <v>257</v>
      </c>
      <c r="L200" s="92" t="s">
        <v>258</v>
      </c>
      <c r="M200" s="92"/>
    </row>
    <row r="201" spans="2:13" ht="10" hidden="1" customHeight="1" outlineLevel="1" x14ac:dyDescent="0.15">
      <c r="H201" s="1"/>
      <c r="I201" s="1"/>
      <c r="J201" s="1"/>
      <c r="K201" s="1"/>
      <c r="L201" s="1"/>
    </row>
    <row r="202" spans="2:13" s="1" customFormat="1" ht="15" hidden="1" customHeight="1" outlineLevel="1" x14ac:dyDescent="0.15">
      <c r="B202" s="7"/>
      <c r="D202" s="9" t="s">
        <v>3</v>
      </c>
      <c r="F202" s="17" t="s">
        <v>321</v>
      </c>
      <c r="H202" s="22"/>
      <c r="I202" s="22"/>
      <c r="J202" s="22"/>
      <c r="K202" s="22"/>
      <c r="L202" s="22"/>
    </row>
    <row r="203" spans="2:13" ht="4" hidden="1" customHeight="1" outlineLevel="1" x14ac:dyDescent="0.15">
      <c r="D203" s="1"/>
      <c r="E203" s="1"/>
      <c r="F203" s="1"/>
      <c r="H203" s="1"/>
      <c r="I203" s="1"/>
      <c r="J203" s="1"/>
      <c r="K203" s="1"/>
      <c r="L203" s="1"/>
    </row>
    <row r="204" spans="2:13" s="1" customFormat="1" ht="15" hidden="1" customHeight="1" outlineLevel="1" x14ac:dyDescent="0.15">
      <c r="B204" s="7"/>
      <c r="D204" s="9" t="s">
        <v>246</v>
      </c>
      <c r="F204" s="8" t="str">
        <f>F206 &amp; ":" &amp; F202</f>
        <v>USD:[currency code]</v>
      </c>
      <c r="H204" s="24"/>
      <c r="I204" s="24"/>
      <c r="J204" s="24"/>
      <c r="K204" s="24"/>
      <c r="L204" s="24"/>
    </row>
    <row r="205" spans="2:13" ht="4" hidden="1" customHeight="1" outlineLevel="1" x14ac:dyDescent="0.15">
      <c r="D205" s="1"/>
      <c r="E205" s="1"/>
      <c r="F205" s="1"/>
      <c r="H205" s="1"/>
      <c r="I205" s="1"/>
      <c r="J205" s="1"/>
      <c r="K205" s="1"/>
      <c r="L205" s="1"/>
    </row>
    <row r="206" spans="2:13" s="1" customFormat="1" ht="15" hidden="1" customHeight="1" outlineLevel="1" x14ac:dyDescent="0.15">
      <c r="B206" s="7"/>
      <c r="D206" s="9" t="s">
        <v>16</v>
      </c>
      <c r="F206" s="8" t="str">
        <f>ReportingCurrency</f>
        <v>USD</v>
      </c>
      <c r="H206" s="28">
        <f>IF(H204=0, 0, H202/H204)</f>
        <v>0</v>
      </c>
      <c r="I206" s="28">
        <f>IF(I204=0, 0, I202/I204)</f>
        <v>0</v>
      </c>
      <c r="J206" s="28">
        <f>IF(J204=0, 0, J202/J204)</f>
        <v>0</v>
      </c>
      <c r="K206" s="28">
        <f>IF(K204=0, 0, K202/K204)</f>
        <v>0</v>
      </c>
      <c r="L206" s="28">
        <f>IF(L204=0, 0, L202/L204)</f>
        <v>0</v>
      </c>
    </row>
    <row r="207" spans="2:13" ht="4" hidden="1" customHeight="1" outlineLevel="1" x14ac:dyDescent="0.15">
      <c r="D207" s="1"/>
      <c r="E207" s="1"/>
      <c r="F207" s="1"/>
      <c r="H207" s="1"/>
      <c r="I207" s="1"/>
      <c r="J207" s="1"/>
      <c r="K207" s="1"/>
      <c r="L207" s="1"/>
    </row>
    <row r="208" spans="2:13" s="1" customFormat="1" ht="15" hidden="1" customHeight="1" outlineLevel="1" x14ac:dyDescent="0.15">
      <c r="B208" s="7"/>
      <c r="D208" s="9" t="s">
        <v>253</v>
      </c>
      <c r="F208" s="8" t="s">
        <v>254</v>
      </c>
      <c r="H208" s="2"/>
      <c r="I208" s="2"/>
      <c r="J208" s="2"/>
      <c r="K208" s="2"/>
      <c r="L208" s="2"/>
    </row>
    <row r="209" spans="2:13" ht="4" hidden="1" customHeight="1" outlineLevel="1" x14ac:dyDescent="0.15">
      <c r="D209" s="1"/>
      <c r="E209" s="1"/>
      <c r="F209" s="1"/>
      <c r="H209" s="1"/>
      <c r="I209" s="1"/>
      <c r="J209" s="1"/>
      <c r="K209" s="1"/>
      <c r="L209" s="1"/>
    </row>
    <row r="210" spans="2:13" s="1" customFormat="1" ht="15" hidden="1" customHeight="1" outlineLevel="1" x14ac:dyDescent="0.15">
      <c r="B210" s="7"/>
      <c r="D210" s="9" t="s">
        <v>280</v>
      </c>
      <c r="F210" s="8" t="s">
        <v>255</v>
      </c>
      <c r="H210" s="25"/>
      <c r="I210" s="25"/>
      <c r="J210" s="25"/>
      <c r="K210" s="25"/>
      <c r="L210" s="25"/>
    </row>
    <row r="211" spans="2:13" hidden="1" outlineLevel="1" x14ac:dyDescent="0.15">
      <c r="D211" s="1"/>
      <c r="E211" s="1"/>
      <c r="F211" s="1"/>
      <c r="H211" s="1"/>
      <c r="I211" s="1"/>
      <c r="J211" s="1"/>
      <c r="K211" s="1"/>
      <c r="L211" s="1"/>
    </row>
    <row r="212" spans="2:13" s="1" customFormat="1" ht="18" hidden="1" customHeight="1" outlineLevel="1" x14ac:dyDescent="0.15">
      <c r="B212" s="7"/>
      <c r="C212" s="91" t="s">
        <v>311</v>
      </c>
      <c r="D212" s="91"/>
      <c r="E212" s="91"/>
      <c r="F212" s="92"/>
      <c r="G212" s="92"/>
      <c r="H212" s="92" t="s">
        <v>4</v>
      </c>
      <c r="I212" s="92" t="s">
        <v>5</v>
      </c>
      <c r="J212" s="92" t="s">
        <v>6</v>
      </c>
      <c r="K212" s="92" t="s">
        <v>257</v>
      </c>
      <c r="L212" s="92" t="s">
        <v>258</v>
      </c>
      <c r="M212" s="92"/>
    </row>
    <row r="213" spans="2:13" ht="10" hidden="1" customHeight="1" outlineLevel="1" x14ac:dyDescent="0.15">
      <c r="H213" s="1"/>
      <c r="I213" s="1"/>
      <c r="J213" s="1"/>
      <c r="K213" s="1"/>
      <c r="L213" s="1"/>
    </row>
    <row r="214" spans="2:13" s="1" customFormat="1" ht="15" hidden="1" customHeight="1" outlineLevel="1" x14ac:dyDescent="0.15">
      <c r="B214" s="7"/>
      <c r="C214" s="62"/>
      <c r="D214" s="9" t="s">
        <v>318</v>
      </c>
      <c r="E214"/>
      <c r="F214" s="58" t="str">
        <f>F202</f>
        <v>[currency code]</v>
      </c>
      <c r="H214" s="23"/>
      <c r="I214" s="23"/>
      <c r="J214" s="23"/>
      <c r="K214" s="23"/>
      <c r="L214" s="23"/>
    </row>
    <row r="215" spans="2:13" ht="10" hidden="1" customHeight="1" outlineLevel="1" x14ac:dyDescent="0.15">
      <c r="D215" s="1"/>
      <c r="F215" s="1"/>
      <c r="H215" s="1"/>
      <c r="I215" s="1"/>
      <c r="J215" s="1"/>
      <c r="K215" s="1"/>
      <c r="L215" s="1"/>
    </row>
    <row r="216" spans="2:13" ht="15" hidden="1" customHeight="1" outlineLevel="1" x14ac:dyDescent="0.15">
      <c r="D216" s="60"/>
      <c r="F216" s="1"/>
      <c r="H216" s="98" t="s">
        <v>312</v>
      </c>
      <c r="I216" s="1"/>
      <c r="J216" s="1"/>
      <c r="K216" s="1"/>
      <c r="L216" s="1"/>
    </row>
    <row r="217" spans="2:13" s="1" customFormat="1" ht="15" hidden="1" customHeight="1" outlineLevel="1" x14ac:dyDescent="0.15">
      <c r="B217" s="7"/>
      <c r="D217" s="9" t="s">
        <v>319</v>
      </c>
      <c r="E217"/>
      <c r="F217" s="8" t="str">
        <f t="shared" ref="F217" si="6">ReportingCurrency</f>
        <v>USD</v>
      </c>
      <c r="H217" s="28">
        <f>IF(H204=0, 0, H214/H204)</f>
        <v>0</v>
      </c>
      <c r="I217" s="28">
        <f>IF(I204=0, 0, I214/I204)</f>
        <v>0</v>
      </c>
      <c r="J217" s="28">
        <f>IF(J204=0, 0, J214/J204)</f>
        <v>0</v>
      </c>
      <c r="K217" s="28">
        <f>IF(K204=0, 0, K214/K204)</f>
        <v>0</v>
      </c>
      <c r="L217" s="28">
        <f>IF(L204=0, 0, L214/L204)</f>
        <v>0</v>
      </c>
    </row>
    <row r="218" spans="2:13" hidden="1" outlineLevel="1" x14ac:dyDescent="0.15"/>
    <row r="219" spans="2:13" s="1" customFormat="1" ht="18" hidden="1" customHeight="1" outlineLevel="1" x14ac:dyDescent="0.15">
      <c r="B219" s="7"/>
      <c r="C219" s="91" t="s">
        <v>8</v>
      </c>
      <c r="D219" s="91"/>
      <c r="E219" s="91"/>
      <c r="F219" s="92"/>
      <c r="G219" s="92"/>
      <c r="H219" s="92" t="s">
        <v>4</v>
      </c>
      <c r="I219" s="92" t="s">
        <v>5</v>
      </c>
      <c r="J219" s="92" t="s">
        <v>6</v>
      </c>
      <c r="K219" s="92" t="s">
        <v>257</v>
      </c>
      <c r="L219" s="92" t="s">
        <v>258</v>
      </c>
      <c r="M219" s="92"/>
    </row>
    <row r="220" spans="2:13" ht="10" hidden="1" customHeight="1" outlineLevel="1" x14ac:dyDescent="0.15">
      <c r="H220" s="1"/>
      <c r="I220" s="1"/>
      <c r="J220" s="1"/>
      <c r="K220" s="1"/>
      <c r="L220" s="1"/>
    </row>
    <row r="221" spans="2:13" ht="15" hidden="1" customHeight="1" outlineLevel="1" x14ac:dyDescent="0.15">
      <c r="D221" s="9" t="s">
        <v>8</v>
      </c>
      <c r="F221" s="1"/>
      <c r="H221" s="99" t="str" cm="1">
        <f t="array" ref="H221">IF(OR(E222:E223 = "!"), "Red alert = missing data","")</f>
        <v/>
      </c>
      <c r="I221" s="1"/>
      <c r="J221" s="1"/>
      <c r="K221" s="1"/>
      <c r="L221" s="1"/>
    </row>
    <row r="222" spans="2:13" s="1" customFormat="1" ht="15" hidden="1" customHeight="1" outlineLevel="1" x14ac:dyDescent="0.15">
      <c r="B222" s="7"/>
      <c r="D222" s="59" t="s">
        <v>309</v>
      </c>
      <c r="E222" s="61" t="str" cm="1">
        <f t="array" ref="E222">IF(MAX((H217:L217&gt;=H206:L206) * (H217:L217 &lt;&gt; 0) * (H222:L222=0)) &gt;0, "!", "")</f>
        <v/>
      </c>
      <c r="F222" s="8" t="s">
        <v>18</v>
      </c>
      <c r="H222" s="23"/>
      <c r="I222" s="23"/>
      <c r="J222" s="23"/>
      <c r="K222" s="23"/>
      <c r="L222" s="23"/>
    </row>
    <row r="223" spans="2:13" s="1" customFormat="1" ht="15" hidden="1" customHeight="1" outlineLevel="1" x14ac:dyDescent="0.15">
      <c r="B223" s="7"/>
      <c r="D223" s="59" t="s">
        <v>310</v>
      </c>
      <c r="E223" s="61" t="str" cm="1">
        <f t="array" ref="E223">IF(MAX((H217:L217&lt;H206:L206) * (H217:L217 &lt;&gt; 0) * (H223:L223=0)) &gt;0, "!", "")</f>
        <v/>
      </c>
      <c r="F223" s="8" t="s">
        <v>18</v>
      </c>
      <c r="H223" s="23"/>
      <c r="I223" s="23"/>
      <c r="J223" s="23"/>
      <c r="K223" s="23"/>
      <c r="L223" s="23"/>
    </row>
    <row r="224" spans="2:13" s="1" customFormat="1" ht="15" hidden="1" customHeight="1" outlineLevel="1" x14ac:dyDescent="0.15">
      <c r="B224" s="7"/>
      <c r="D224" s="59" t="s">
        <v>305</v>
      </c>
      <c r="E224"/>
      <c r="F224" s="8" t="s">
        <v>18</v>
      </c>
      <c r="H224" s="29">
        <f>H222+IF(H217&lt;H206, H223, 0)</f>
        <v>0</v>
      </c>
      <c r="I224" s="29">
        <f>I222+IF(I217&lt;I206, I223, 0)</f>
        <v>0</v>
      </c>
      <c r="J224" s="29">
        <f>J222+IF(J217&lt;J206, J223, 0)</f>
        <v>0</v>
      </c>
      <c r="K224" s="29">
        <f>K222+IF(K217&lt;K206, K223, 0)</f>
        <v>0</v>
      </c>
      <c r="L224" s="29">
        <f>L222+IF(L217&lt;L206, L223, 0)</f>
        <v>0</v>
      </c>
    </row>
    <row r="225" spans="2:13" hidden="1" outlineLevel="1" x14ac:dyDescent="0.15">
      <c r="D225" s="1"/>
      <c r="E225" s="1"/>
      <c r="F225" s="1"/>
      <c r="H225" s="1"/>
      <c r="I225" s="1"/>
      <c r="J225" s="1"/>
      <c r="K225" s="1"/>
      <c r="L225" s="1"/>
    </row>
    <row r="226" spans="2:13" s="1" customFormat="1" ht="18" hidden="1" customHeight="1" outlineLevel="1" x14ac:dyDescent="0.15">
      <c r="B226" s="7"/>
      <c r="C226" s="91" t="s">
        <v>10</v>
      </c>
      <c r="D226" s="91"/>
      <c r="E226" s="91"/>
      <c r="F226" s="92"/>
      <c r="G226" s="92"/>
      <c r="H226" s="97" t="s">
        <v>4</v>
      </c>
      <c r="I226" s="92" t="s">
        <v>5</v>
      </c>
      <c r="J226" s="92" t="s">
        <v>6</v>
      </c>
      <c r="K226" s="92" t="s">
        <v>257</v>
      </c>
      <c r="L226" s="92" t="s">
        <v>258</v>
      </c>
      <c r="M226" s="92"/>
    </row>
    <row r="227" spans="2:13" ht="10" hidden="1" customHeight="1" outlineLevel="1" x14ac:dyDescent="0.15"/>
    <row r="228" spans="2:13" s="1" customFormat="1" ht="15" hidden="1" customHeight="1" outlineLevel="1" x14ac:dyDescent="0.15">
      <c r="B228" s="7"/>
      <c r="D228" s="9" t="s">
        <v>17</v>
      </c>
      <c r="F228" s="8" t="s">
        <v>9</v>
      </c>
      <c r="H228" s="29">
        <f>H224</f>
        <v>0</v>
      </c>
      <c r="I228" s="29">
        <f>I224</f>
        <v>0</v>
      </c>
      <c r="J228" s="29">
        <f>J224</f>
        <v>0</v>
      </c>
      <c r="K228" s="29">
        <f>K224</f>
        <v>0</v>
      </c>
      <c r="L228" s="29">
        <f>L224</f>
        <v>0</v>
      </c>
    </row>
    <row r="229" spans="2:13" ht="4" hidden="1" customHeight="1" outlineLevel="1" x14ac:dyDescent="0.15">
      <c r="D229" s="9"/>
      <c r="F229" s="1"/>
      <c r="H229" s="1"/>
      <c r="I229" s="1"/>
      <c r="J229" s="1"/>
      <c r="K229" s="1"/>
      <c r="L229" s="1"/>
    </row>
    <row r="230" spans="2:13" s="1" customFormat="1" ht="15" hidden="1" customHeight="1" outlineLevel="1" x14ac:dyDescent="0.15">
      <c r="B230" s="7"/>
      <c r="D230" s="9" t="s">
        <v>249</v>
      </c>
      <c r="F230" s="8" t="s">
        <v>9</v>
      </c>
      <c r="H230" s="29">
        <f>IF(H217&lt;H206, H223, 0)</f>
        <v>0</v>
      </c>
      <c r="I230" s="29">
        <f>IF(I217&lt;I206, I223, 0)</f>
        <v>0</v>
      </c>
      <c r="J230" s="29">
        <f>IF(J217&lt;J206, J223, 0)</f>
        <v>0</v>
      </c>
      <c r="K230" s="29">
        <f>IF(K217&lt;K206, K223, 0)</f>
        <v>0</v>
      </c>
      <c r="L230" s="29">
        <f>IF(L217&lt;L206, L223, 0)</f>
        <v>0</v>
      </c>
    </row>
    <row r="231" spans="2:13" ht="4" hidden="1" customHeight="1" outlineLevel="1" x14ac:dyDescent="0.15">
      <c r="D231" s="9"/>
      <c r="F231" s="1"/>
      <c r="H231" s="1"/>
      <c r="I231" s="1"/>
      <c r="J231" s="1"/>
      <c r="K231" s="1"/>
      <c r="L231" s="1"/>
    </row>
    <row r="232" spans="2:13" s="1" customFormat="1" ht="15" hidden="1" customHeight="1" outlineLevel="1" x14ac:dyDescent="0.15">
      <c r="B232" s="7"/>
      <c r="D232" s="9" t="s">
        <v>11</v>
      </c>
      <c r="F232" s="8" t="str">
        <f>ReportingCurrencyUnitLables</f>
        <v>USD 000s</v>
      </c>
      <c r="H232" s="29">
        <f>H206 * H224 / 1000</f>
        <v>0</v>
      </c>
      <c r="I232" s="29">
        <f>I206 * I224 / 1000</f>
        <v>0</v>
      </c>
      <c r="J232" s="29">
        <f>J206 * J224 / 1000</f>
        <v>0</v>
      </c>
      <c r="K232" s="29">
        <f>K206 * K224 / 1000</f>
        <v>0</v>
      </c>
      <c r="L232" s="29">
        <f>L206 * L224 / 1000</f>
        <v>0</v>
      </c>
    </row>
    <row r="233" spans="2:13" ht="4" hidden="1" customHeight="1" outlineLevel="1" x14ac:dyDescent="0.15">
      <c r="D233" s="9"/>
      <c r="F233" s="1"/>
      <c r="H233" s="1"/>
      <c r="I233" s="1"/>
      <c r="J233" s="1"/>
      <c r="K233" s="1"/>
      <c r="L233" s="1"/>
    </row>
    <row r="234" spans="2:13" s="1" customFormat="1" ht="15" hidden="1" customHeight="1" outlineLevel="1" x14ac:dyDescent="0.15">
      <c r="B234" s="7"/>
      <c r="D234" s="9" t="s">
        <v>13</v>
      </c>
      <c r="F234" s="8" t="s">
        <v>14</v>
      </c>
      <c r="H234" s="30">
        <f>IF(H228=0,0,H230 / H228)</f>
        <v>0</v>
      </c>
      <c r="I234" s="30">
        <f>IF(I228=0,0,I230 / I228)</f>
        <v>0</v>
      </c>
      <c r="J234" s="30">
        <f>IF(J228=0,0,J230 / J228)</f>
        <v>0</v>
      </c>
      <c r="K234" s="30">
        <f>IF(K228=0,0,K230 / K228)</f>
        <v>0</v>
      </c>
      <c r="L234" s="30">
        <f>IF(L228=0,0,L230 / L228)</f>
        <v>0</v>
      </c>
    </row>
    <row r="235" spans="2:13" ht="4" hidden="1" customHeight="1" outlineLevel="1" x14ac:dyDescent="0.15">
      <c r="D235" s="9"/>
      <c r="F235" s="1"/>
      <c r="H235" s="1"/>
      <c r="I235" s="1"/>
      <c r="J235" s="1"/>
      <c r="K235" s="1"/>
      <c r="L235" s="1"/>
    </row>
    <row r="236" spans="2:13" ht="15" hidden="1" customHeight="1" outlineLevel="1" x14ac:dyDescent="0.15">
      <c r="D236" s="9" t="s">
        <v>302</v>
      </c>
      <c r="F236" s="8" t="str">
        <f>ReportingCurrencyUnitLables</f>
        <v>USD 000s</v>
      </c>
      <c r="G236" s="1"/>
      <c r="H236" s="29">
        <f>MAX(0, H206-H217) * H230 / 1000</f>
        <v>0</v>
      </c>
      <c r="I236" s="29">
        <f t="shared" ref="I236:L236" si="7">MAX(0, I206-I217) * I230 / 1000</f>
        <v>0</v>
      </c>
      <c r="J236" s="29">
        <f t="shared" si="7"/>
        <v>0</v>
      </c>
      <c r="K236" s="29">
        <f t="shared" si="7"/>
        <v>0</v>
      </c>
      <c r="L236" s="29">
        <f t="shared" si="7"/>
        <v>0</v>
      </c>
    </row>
    <row r="237" spans="2:13" ht="4" hidden="1" customHeight="1" outlineLevel="1" x14ac:dyDescent="0.15">
      <c r="D237" s="9"/>
      <c r="F237" s="1"/>
      <c r="H237" s="1"/>
      <c r="I237" s="1"/>
      <c r="J237" s="1"/>
      <c r="K237" s="1"/>
      <c r="L237" s="1"/>
    </row>
    <row r="238" spans="2:13" s="1" customFormat="1" ht="15" hidden="1" customHeight="1" outlineLevel="1" x14ac:dyDescent="0.15">
      <c r="B238" s="7"/>
      <c r="D238" s="9" t="s">
        <v>252</v>
      </c>
      <c r="F238" s="8" t="s">
        <v>250</v>
      </c>
      <c r="H238" s="30">
        <f>IF(H232=0, 0, H236/H232)</f>
        <v>0</v>
      </c>
      <c r="I238" s="30">
        <f>IF(I232=0, 0, I236/I232)</f>
        <v>0</v>
      </c>
      <c r="J238" s="30">
        <f>IF(J232=0, 0, J236/J232)</f>
        <v>0</v>
      </c>
      <c r="K238" s="30">
        <f>IF(K232=0, 0, K236/K232)</f>
        <v>0</v>
      </c>
      <c r="L238" s="30">
        <f>IF(L232=0, 0, L236/L232)</f>
        <v>0</v>
      </c>
    </row>
    <row r="239" spans="2:13" ht="4" hidden="1" customHeight="1" outlineLevel="1" x14ac:dyDescent="0.15">
      <c r="D239" s="9"/>
      <c r="F239" s="1"/>
      <c r="H239" s="1"/>
      <c r="I239" s="1"/>
      <c r="J239" s="1"/>
      <c r="K239" s="1"/>
      <c r="L239" s="1"/>
    </row>
    <row r="240" spans="2:13" s="1" customFormat="1" ht="15" hidden="1" customHeight="1" outlineLevel="1" x14ac:dyDescent="0.15">
      <c r="B240" s="7"/>
      <c r="C240" s="7"/>
      <c r="D240" s="9" t="s">
        <v>251</v>
      </c>
      <c r="F240" s="8" t="s">
        <v>259</v>
      </c>
      <c r="H240" s="31"/>
      <c r="I240" s="30">
        <f>IF(H238=0, 0, -(I238-H238) / H238)</f>
        <v>0</v>
      </c>
      <c r="J240" s="30">
        <f>IF(I238=0, 0, -(J238-I238) / I238)</f>
        <v>0</v>
      </c>
      <c r="K240" s="30">
        <f>IF(J238=0, 0, -(K238-J238) / J238)</f>
        <v>0</v>
      </c>
      <c r="L240" s="30">
        <f>IF(K238=0, 0, -(L238-K238) / K238)</f>
        <v>0</v>
      </c>
    </row>
    <row r="241" spans="2:14" hidden="1" outlineLevel="1" x14ac:dyDescent="0.15"/>
    <row r="242" spans="2:14" s="1" customFormat="1" ht="18" hidden="1" customHeight="1" outlineLevel="1" x14ac:dyDescent="0.15">
      <c r="B242" s="7"/>
      <c r="C242" s="91" t="s">
        <v>241</v>
      </c>
      <c r="D242" s="91"/>
      <c r="E242" s="93">
        <f>IF(AND(J193 = "Yes", OR(ISBLANK(Worker_Type_Filter), Worker_Type_Filter = H198),
 OR(ISBLANK(Country_Filter), Country_Filter = J198)), 1, 0)</f>
        <v>1</v>
      </c>
      <c r="F242" s="92"/>
      <c r="G242" s="92"/>
      <c r="H242" s="92" t="s">
        <v>4</v>
      </c>
      <c r="I242" s="92" t="s">
        <v>5</v>
      </c>
      <c r="J242" s="92" t="s">
        <v>6</v>
      </c>
      <c r="K242" s="92" t="s">
        <v>257</v>
      </c>
      <c r="L242" s="92" t="s">
        <v>258</v>
      </c>
      <c r="M242" s="92"/>
    </row>
    <row r="243" spans="2:14" ht="10" hidden="1" customHeight="1" outlineLevel="1" x14ac:dyDescent="0.15">
      <c r="C243" s="43" t="s">
        <v>248</v>
      </c>
    </row>
    <row r="244" spans="2:14" ht="4" hidden="1" customHeight="1" outlineLevel="1" x14ac:dyDescent="0.15"/>
    <row r="245" spans="2:14" s="1" customFormat="1" ht="15" hidden="1" customHeight="1" outlineLevel="1" x14ac:dyDescent="0.15">
      <c r="B245" s="7"/>
      <c r="C245" s="19">
        <v>1</v>
      </c>
      <c r="D245" s="9" t="s">
        <v>17</v>
      </c>
      <c r="F245" s="8" t="s">
        <v>9</v>
      </c>
      <c r="H245" s="29">
        <f>H228 * $E242</f>
        <v>0</v>
      </c>
      <c r="I245" s="29">
        <f>I228 * $E242</f>
        <v>0</v>
      </c>
      <c r="J245" s="29">
        <f>J228 * $E242</f>
        <v>0</v>
      </c>
      <c r="K245" s="29">
        <f>K228 * $E242</f>
        <v>0</v>
      </c>
      <c r="L245" s="29">
        <f>L228 * $E242</f>
        <v>0</v>
      </c>
    </row>
    <row r="246" spans="2:14" ht="4" hidden="1" customHeight="1" outlineLevel="1" x14ac:dyDescent="0.15">
      <c r="D246" s="9"/>
      <c r="F246" s="1"/>
      <c r="H246" s="1"/>
      <c r="I246" s="1"/>
      <c r="J246" s="1"/>
      <c r="K246" s="1"/>
      <c r="L246" s="1"/>
    </row>
    <row r="247" spans="2:14" s="1" customFormat="1" ht="15" hidden="1" customHeight="1" outlineLevel="1" x14ac:dyDescent="0.15">
      <c r="B247" s="7"/>
      <c r="C247" s="19">
        <v>2</v>
      </c>
      <c r="D247" s="9" t="s">
        <v>249</v>
      </c>
      <c r="F247" s="8" t="s">
        <v>9</v>
      </c>
      <c r="H247" s="29">
        <f>H230 * $E242</f>
        <v>0</v>
      </c>
      <c r="I247" s="29">
        <f>I230 * $E242</f>
        <v>0</v>
      </c>
      <c r="J247" s="29">
        <f>J230 * $E242</f>
        <v>0</v>
      </c>
      <c r="K247" s="29">
        <f>K230 * $E242</f>
        <v>0</v>
      </c>
      <c r="L247" s="29">
        <f>L230 * $E242</f>
        <v>0</v>
      </c>
    </row>
    <row r="248" spans="2:14" ht="4" hidden="1" customHeight="1" outlineLevel="1" x14ac:dyDescent="0.15">
      <c r="D248" s="9"/>
      <c r="F248" s="1"/>
      <c r="H248" s="1"/>
      <c r="I248" s="1"/>
      <c r="J248" s="1"/>
      <c r="K248" s="1"/>
      <c r="L248" s="1"/>
    </row>
    <row r="249" spans="2:14" s="1" customFormat="1" ht="15" hidden="1" customHeight="1" outlineLevel="1" x14ac:dyDescent="0.15">
      <c r="B249" s="7"/>
      <c r="C249" s="19">
        <v>3</v>
      </c>
      <c r="D249" s="9" t="s">
        <v>11</v>
      </c>
      <c r="F249" s="8" t="str">
        <f>ReportingCurrencyUnitLables</f>
        <v>USD 000s</v>
      </c>
      <c r="H249" s="29">
        <f>H232 * $E242</f>
        <v>0</v>
      </c>
      <c r="I249" s="29">
        <f>I232 * $E242</f>
        <v>0</v>
      </c>
      <c r="J249" s="29">
        <f>J232 * $E242</f>
        <v>0</v>
      </c>
      <c r="K249" s="29">
        <f>K232 * $E242</f>
        <v>0</v>
      </c>
      <c r="L249" s="29">
        <f>L232 * $E242</f>
        <v>0</v>
      </c>
    </row>
    <row r="250" spans="2:14" ht="4" hidden="1" customHeight="1" outlineLevel="1" x14ac:dyDescent="0.15">
      <c r="D250" s="9"/>
      <c r="F250" s="1"/>
      <c r="H250" s="1"/>
      <c r="I250" s="1"/>
      <c r="J250" s="1"/>
      <c r="K250" s="1"/>
      <c r="L250" s="1"/>
    </row>
    <row r="251" spans="2:14" s="1" customFormat="1" ht="15" hidden="1" customHeight="1" outlineLevel="1" x14ac:dyDescent="0.15">
      <c r="B251" s="7"/>
      <c r="C251" s="19">
        <v>4</v>
      </c>
      <c r="D251" s="9" t="s">
        <v>256</v>
      </c>
      <c r="F251" s="8" t="str">
        <f>ReportingCurrencyUnitLables</f>
        <v>USD 000s</v>
      </c>
      <c r="H251" s="29">
        <f>H236 * $E242</f>
        <v>0</v>
      </c>
      <c r="I251" s="29">
        <f>I236 * $E242</f>
        <v>0</v>
      </c>
      <c r="J251" s="29">
        <f>J236 * $E242</f>
        <v>0</v>
      </c>
      <c r="K251" s="29">
        <f>K236 * $E242</f>
        <v>0</v>
      </c>
      <c r="L251" s="29">
        <f>L236 * $E242</f>
        <v>0</v>
      </c>
    </row>
    <row r="252" spans="2:14" ht="4" hidden="1" customHeight="1" outlineLevel="1" x14ac:dyDescent="0.15">
      <c r="D252" s="9"/>
      <c r="F252" s="1"/>
      <c r="H252" s="1"/>
      <c r="I252" s="1"/>
      <c r="J252" s="1"/>
      <c r="K252" s="1"/>
      <c r="L252" s="1"/>
    </row>
    <row r="253" spans="2:14" ht="10" hidden="1" customHeight="1" outlineLevel="1" x14ac:dyDescent="0.15">
      <c r="B253" s="44"/>
      <c r="C253" s="41"/>
      <c r="D253" s="41"/>
      <c r="E253" s="41"/>
      <c r="F253" s="41"/>
      <c r="G253" s="41"/>
      <c r="H253" s="41"/>
      <c r="I253" s="45"/>
      <c r="J253" s="45"/>
      <c r="K253" s="45"/>
      <c r="L253" s="41"/>
      <c r="M253" s="41"/>
      <c r="N253" s="1"/>
    </row>
    <row r="254" spans="2:14" ht="10" customHeight="1" x14ac:dyDescent="0.15">
      <c r="B254" s="44"/>
      <c r="C254" s="41"/>
      <c r="D254" s="41"/>
      <c r="E254" s="41"/>
      <c r="F254" s="41"/>
      <c r="G254" s="41"/>
      <c r="H254" s="41"/>
      <c r="I254" s="45"/>
      <c r="J254" s="45"/>
      <c r="K254" s="45"/>
      <c r="L254" s="41"/>
      <c r="M254" s="41"/>
      <c r="N254" s="1"/>
    </row>
    <row r="255" spans="2:14" s="1" customFormat="1" ht="19" collapsed="1" x14ac:dyDescent="0.15">
      <c r="B255" s="83" cm="1">
        <f t="array" aca="1" ref="B255" ca="1">MAX($B$2:OFFSET(B255,-1,0)+1)</f>
        <v>5</v>
      </c>
      <c r="C255" s="84" t="str">
        <f>UPPER(J260) &amp;" / " &amp; K260  &amp; " / " &amp; L260 &amp; " / " &amp; H260</f>
        <v xml:space="preserve"> /  /  / </v>
      </c>
      <c r="D255" s="84"/>
      <c r="E255" s="41"/>
      <c r="F255" s="41"/>
      <c r="G255" s="41"/>
      <c r="H255" s="61" t="str">
        <f>IF(COUNTIF(E257:E313, "!")&gt;0, "!", "")</f>
        <v/>
      </c>
      <c r="I255" s="18" t="s">
        <v>240</v>
      </c>
      <c r="J255" s="2" t="s">
        <v>210</v>
      </c>
      <c r="K255" s="18" t="s">
        <v>267</v>
      </c>
      <c r="L255" s="42">
        <f>E304</f>
        <v>1</v>
      </c>
      <c r="M255" s="41"/>
    </row>
    <row r="256" spans="2:14" s="1" customFormat="1" ht="4" hidden="1" customHeight="1" outlineLevel="1" x14ac:dyDescent="0.15">
      <c r="B256" s="88"/>
      <c r="C256" s="89"/>
      <c r="D256" s="89"/>
      <c r="E256" s="89"/>
      <c r="F256" s="89"/>
      <c r="G256" s="89"/>
      <c r="H256" s="89"/>
      <c r="I256" s="90"/>
      <c r="J256" s="90"/>
      <c r="K256" s="90"/>
      <c r="L256" s="89"/>
      <c r="M256" s="89"/>
    </row>
    <row r="257" spans="2:13" ht="10" hidden="1" customHeight="1" outlineLevel="1" x14ac:dyDescent="0.15"/>
    <row r="258" spans="2:13" ht="15" hidden="1" customHeight="1" outlineLevel="1" x14ac:dyDescent="0.15">
      <c r="D258" s="1"/>
      <c r="E258" s="1"/>
      <c r="H258" s="4" t="s">
        <v>1</v>
      </c>
      <c r="J258" s="4" t="s">
        <v>0</v>
      </c>
      <c r="K258" s="4" t="s">
        <v>209</v>
      </c>
      <c r="L258" s="4" t="s">
        <v>264</v>
      </c>
    </row>
    <row r="259" spans="2:13" ht="5" hidden="1" customHeight="1" outlineLevel="1" x14ac:dyDescent="0.15">
      <c r="D259" s="1"/>
      <c r="E259" s="1"/>
      <c r="H259" s="1"/>
      <c r="J259" s="1"/>
      <c r="K259" s="1"/>
      <c r="L259" s="1"/>
    </row>
    <row r="260" spans="2:13" ht="15" hidden="1" customHeight="1" outlineLevel="1" x14ac:dyDescent="0.15">
      <c r="D260" s="9" t="s">
        <v>2</v>
      </c>
      <c r="E260" s="1"/>
      <c r="H260" s="2"/>
      <c r="J260" s="2"/>
      <c r="K260" s="2"/>
      <c r="L260" s="2"/>
    </row>
    <row r="261" spans="2:13" hidden="1" outlineLevel="1" x14ac:dyDescent="0.15">
      <c r="D261" s="1"/>
      <c r="E261" s="1"/>
      <c r="F261" s="1"/>
      <c r="H261" s="1"/>
      <c r="I261" s="1"/>
      <c r="J261" s="1"/>
      <c r="K261" s="1"/>
      <c r="L261" s="1"/>
    </row>
    <row r="262" spans="2:13" s="1" customFormat="1" ht="18" hidden="1" customHeight="1" outlineLevel="1" x14ac:dyDescent="0.15">
      <c r="B262" s="7"/>
      <c r="C262" s="91" t="s">
        <v>3</v>
      </c>
      <c r="D262" s="91"/>
      <c r="E262" s="91"/>
      <c r="F262" s="92"/>
      <c r="G262" s="92"/>
      <c r="H262" s="92" t="s">
        <v>4</v>
      </c>
      <c r="I262" s="92" t="s">
        <v>5</v>
      </c>
      <c r="J262" s="92" t="s">
        <v>6</v>
      </c>
      <c r="K262" s="92" t="s">
        <v>257</v>
      </c>
      <c r="L262" s="92" t="s">
        <v>258</v>
      </c>
      <c r="M262" s="92"/>
    </row>
    <row r="263" spans="2:13" ht="10" hidden="1" customHeight="1" outlineLevel="1" x14ac:dyDescent="0.15">
      <c r="H263" s="1"/>
      <c r="I263" s="1"/>
      <c r="J263" s="1"/>
      <c r="K263" s="1"/>
      <c r="L263" s="1"/>
    </row>
    <row r="264" spans="2:13" s="1" customFormat="1" ht="15" hidden="1" customHeight="1" outlineLevel="1" x14ac:dyDescent="0.15">
      <c r="B264" s="7"/>
      <c r="D264" s="9" t="s">
        <v>3</v>
      </c>
      <c r="F264" s="17" t="s">
        <v>321</v>
      </c>
      <c r="H264" s="22"/>
      <c r="I264" s="22"/>
      <c r="J264" s="22"/>
      <c r="K264" s="22"/>
      <c r="L264" s="22"/>
    </row>
    <row r="265" spans="2:13" ht="4" hidden="1" customHeight="1" outlineLevel="1" x14ac:dyDescent="0.15">
      <c r="D265" s="1"/>
      <c r="E265" s="1"/>
      <c r="F265" s="1"/>
      <c r="H265" s="1"/>
      <c r="I265" s="1"/>
      <c r="J265" s="1"/>
      <c r="K265" s="1"/>
      <c r="L265" s="1"/>
    </row>
    <row r="266" spans="2:13" s="1" customFormat="1" ht="15" hidden="1" customHeight="1" outlineLevel="1" x14ac:dyDescent="0.15">
      <c r="B266" s="7"/>
      <c r="D266" s="9" t="s">
        <v>246</v>
      </c>
      <c r="F266" s="8" t="str">
        <f>F268 &amp; ":" &amp; F264</f>
        <v>USD:[currency code]</v>
      </c>
      <c r="H266" s="24"/>
      <c r="I266" s="24"/>
      <c r="J266" s="24"/>
      <c r="K266" s="24"/>
      <c r="L266" s="24"/>
    </row>
    <row r="267" spans="2:13" ht="4" hidden="1" customHeight="1" outlineLevel="1" x14ac:dyDescent="0.15">
      <c r="D267" s="1"/>
      <c r="E267" s="1"/>
      <c r="F267" s="1"/>
      <c r="H267" s="1"/>
      <c r="I267" s="1"/>
      <c r="J267" s="1"/>
      <c r="K267" s="1"/>
      <c r="L267" s="1"/>
    </row>
    <row r="268" spans="2:13" s="1" customFormat="1" ht="15" hidden="1" customHeight="1" outlineLevel="1" x14ac:dyDescent="0.15">
      <c r="B268" s="7"/>
      <c r="D268" s="9" t="s">
        <v>16</v>
      </c>
      <c r="F268" s="8" t="str">
        <f>ReportingCurrency</f>
        <v>USD</v>
      </c>
      <c r="H268" s="28">
        <f>IF(H266=0, 0, H264/H266)</f>
        <v>0</v>
      </c>
      <c r="I268" s="28">
        <f>IF(I266=0, 0, I264/I266)</f>
        <v>0</v>
      </c>
      <c r="J268" s="28">
        <f>IF(J266=0, 0, J264/J266)</f>
        <v>0</v>
      </c>
      <c r="K268" s="28">
        <f>IF(K266=0, 0, K264/K266)</f>
        <v>0</v>
      </c>
      <c r="L268" s="28">
        <f>IF(L266=0, 0, L264/L266)</f>
        <v>0</v>
      </c>
    </row>
    <row r="269" spans="2:13" ht="4" hidden="1" customHeight="1" outlineLevel="1" x14ac:dyDescent="0.15">
      <c r="D269" s="1"/>
      <c r="E269" s="1"/>
      <c r="F269" s="1"/>
      <c r="H269" s="1"/>
      <c r="I269" s="1"/>
      <c r="J269" s="1"/>
      <c r="K269" s="1"/>
      <c r="L269" s="1"/>
    </row>
    <row r="270" spans="2:13" s="1" customFormat="1" ht="15" hidden="1" customHeight="1" outlineLevel="1" x14ac:dyDescent="0.15">
      <c r="B270" s="7"/>
      <c r="D270" s="9" t="s">
        <v>253</v>
      </c>
      <c r="F270" s="8" t="s">
        <v>254</v>
      </c>
      <c r="H270" s="2"/>
      <c r="I270" s="2"/>
      <c r="J270" s="2"/>
      <c r="K270" s="2"/>
      <c r="L270" s="2"/>
    </row>
    <row r="271" spans="2:13" ht="4" hidden="1" customHeight="1" outlineLevel="1" x14ac:dyDescent="0.15">
      <c r="D271" s="1"/>
      <c r="E271" s="1"/>
      <c r="F271" s="1"/>
      <c r="H271" s="1"/>
      <c r="I271" s="1"/>
      <c r="J271" s="1"/>
      <c r="K271" s="1"/>
      <c r="L271" s="1"/>
    </row>
    <row r="272" spans="2:13" s="1" customFormat="1" ht="15" hidden="1" customHeight="1" outlineLevel="1" x14ac:dyDescent="0.15">
      <c r="B272" s="7"/>
      <c r="D272" s="9" t="s">
        <v>280</v>
      </c>
      <c r="F272" s="8" t="s">
        <v>255</v>
      </c>
      <c r="H272" s="25"/>
      <c r="I272" s="25"/>
      <c r="J272" s="25"/>
      <c r="K272" s="25"/>
      <c r="L272" s="25"/>
    </row>
    <row r="273" spans="2:13" hidden="1" outlineLevel="1" x14ac:dyDescent="0.15">
      <c r="D273" s="1"/>
      <c r="E273" s="1"/>
      <c r="F273" s="1"/>
      <c r="H273" s="1"/>
      <c r="I273" s="1"/>
      <c r="J273" s="1"/>
      <c r="K273" s="1"/>
      <c r="L273" s="1"/>
    </row>
    <row r="274" spans="2:13" s="1" customFormat="1" ht="18" hidden="1" customHeight="1" outlineLevel="1" x14ac:dyDescent="0.15">
      <c r="B274" s="7"/>
      <c r="C274" s="91" t="s">
        <v>311</v>
      </c>
      <c r="D274" s="91"/>
      <c r="E274" s="91"/>
      <c r="F274" s="92"/>
      <c r="G274" s="92"/>
      <c r="H274" s="92" t="s">
        <v>4</v>
      </c>
      <c r="I274" s="92" t="s">
        <v>5</v>
      </c>
      <c r="J274" s="92" t="s">
        <v>6</v>
      </c>
      <c r="K274" s="92" t="s">
        <v>257</v>
      </c>
      <c r="L274" s="92" t="s">
        <v>258</v>
      </c>
      <c r="M274" s="92"/>
    </row>
    <row r="275" spans="2:13" ht="10" hidden="1" customHeight="1" outlineLevel="1" x14ac:dyDescent="0.15">
      <c r="H275" s="1"/>
      <c r="I275" s="1"/>
      <c r="J275" s="1"/>
      <c r="K275" s="1"/>
      <c r="L275" s="1"/>
    </row>
    <row r="276" spans="2:13" s="1" customFormat="1" ht="15" hidden="1" customHeight="1" outlineLevel="1" x14ac:dyDescent="0.15">
      <c r="B276" s="7"/>
      <c r="C276" s="62"/>
      <c r="D276" s="9" t="s">
        <v>318</v>
      </c>
      <c r="E276"/>
      <c r="F276" s="58" t="str">
        <f>F264</f>
        <v>[currency code]</v>
      </c>
      <c r="H276" s="23"/>
      <c r="I276" s="23"/>
      <c r="J276" s="23"/>
      <c r="K276" s="23"/>
      <c r="L276" s="23"/>
    </row>
    <row r="277" spans="2:13" ht="10" hidden="1" customHeight="1" outlineLevel="1" x14ac:dyDescent="0.15">
      <c r="D277" s="1"/>
      <c r="F277" s="1"/>
      <c r="H277" s="1"/>
      <c r="I277" s="1"/>
      <c r="J277" s="1"/>
      <c r="K277" s="1"/>
      <c r="L277" s="1"/>
    </row>
    <row r="278" spans="2:13" ht="15" hidden="1" customHeight="1" outlineLevel="1" x14ac:dyDescent="0.15">
      <c r="D278" s="60"/>
      <c r="F278" s="1"/>
      <c r="H278" s="98" t="s">
        <v>312</v>
      </c>
      <c r="I278" s="1"/>
      <c r="J278" s="1"/>
      <c r="K278" s="1"/>
      <c r="L278" s="1"/>
    </row>
    <row r="279" spans="2:13" s="1" customFormat="1" ht="15" hidden="1" customHeight="1" outlineLevel="1" x14ac:dyDescent="0.15">
      <c r="B279" s="7"/>
      <c r="D279" s="9" t="s">
        <v>319</v>
      </c>
      <c r="E279"/>
      <c r="F279" s="8" t="str">
        <f t="shared" ref="F279" si="8">ReportingCurrency</f>
        <v>USD</v>
      </c>
      <c r="H279" s="28">
        <f>IF(H266=0, 0, H276/H266)</f>
        <v>0</v>
      </c>
      <c r="I279" s="28">
        <f>IF(I266=0, 0, I276/I266)</f>
        <v>0</v>
      </c>
      <c r="J279" s="28">
        <f>IF(J266=0, 0, J276/J266)</f>
        <v>0</v>
      </c>
      <c r="K279" s="28">
        <f>IF(K266=0, 0, K276/K266)</f>
        <v>0</v>
      </c>
      <c r="L279" s="28">
        <f>IF(L266=0, 0, L276/L266)</f>
        <v>0</v>
      </c>
    </row>
    <row r="280" spans="2:13" hidden="1" outlineLevel="1" x14ac:dyDescent="0.15"/>
    <row r="281" spans="2:13" s="1" customFormat="1" ht="18" hidden="1" customHeight="1" outlineLevel="1" x14ac:dyDescent="0.15">
      <c r="B281" s="7"/>
      <c r="C281" s="91" t="s">
        <v>8</v>
      </c>
      <c r="D281" s="91"/>
      <c r="E281" s="91"/>
      <c r="F281" s="92"/>
      <c r="G281" s="92"/>
      <c r="H281" s="92" t="s">
        <v>4</v>
      </c>
      <c r="I281" s="92" t="s">
        <v>5</v>
      </c>
      <c r="J281" s="92" t="s">
        <v>6</v>
      </c>
      <c r="K281" s="92" t="s">
        <v>257</v>
      </c>
      <c r="L281" s="92" t="s">
        <v>258</v>
      </c>
      <c r="M281" s="92"/>
    </row>
    <row r="282" spans="2:13" ht="10" hidden="1" customHeight="1" outlineLevel="1" x14ac:dyDescent="0.15">
      <c r="H282" s="1"/>
      <c r="I282" s="1"/>
      <c r="J282" s="1"/>
      <c r="K282" s="1"/>
      <c r="L282" s="1"/>
    </row>
    <row r="283" spans="2:13" ht="15" hidden="1" customHeight="1" outlineLevel="1" x14ac:dyDescent="0.15">
      <c r="D283" s="9" t="s">
        <v>8</v>
      </c>
      <c r="F283" s="1"/>
      <c r="H283" s="99" t="str" cm="1">
        <f t="array" ref="H283">IF(OR(E284:E285 = "!"), "Red alert = missing data","")</f>
        <v/>
      </c>
      <c r="I283" s="1"/>
      <c r="J283" s="1"/>
      <c r="K283" s="1"/>
      <c r="L283" s="1"/>
    </row>
    <row r="284" spans="2:13" s="1" customFormat="1" ht="15" hidden="1" customHeight="1" outlineLevel="1" x14ac:dyDescent="0.15">
      <c r="B284" s="7"/>
      <c r="D284" s="59" t="s">
        <v>309</v>
      </c>
      <c r="E284" s="61" t="str" cm="1">
        <f t="array" ref="E284">IF(MAX((H279:L279&gt;=H268:L268) * (H279:L279 &lt;&gt; 0) * (H284:L284=0)) &gt;0, "!", "")</f>
        <v/>
      </c>
      <c r="F284" s="8" t="s">
        <v>18</v>
      </c>
      <c r="H284" s="23"/>
      <c r="I284" s="23"/>
      <c r="J284" s="23"/>
      <c r="K284" s="23"/>
      <c r="L284" s="23"/>
    </row>
    <row r="285" spans="2:13" s="1" customFormat="1" ht="15" hidden="1" customHeight="1" outlineLevel="1" x14ac:dyDescent="0.15">
      <c r="B285" s="7"/>
      <c r="D285" s="59" t="s">
        <v>310</v>
      </c>
      <c r="E285" s="61" t="str" cm="1">
        <f t="array" ref="E285">IF(MAX((H279:L279&lt;H268:L268) * (H279:L279 &lt;&gt; 0) * (H285:L285=0)) &gt;0, "!", "")</f>
        <v/>
      </c>
      <c r="F285" s="8" t="s">
        <v>18</v>
      </c>
      <c r="H285" s="23"/>
      <c r="I285" s="23"/>
      <c r="J285" s="23"/>
      <c r="K285" s="23"/>
      <c r="L285" s="23"/>
    </row>
    <row r="286" spans="2:13" s="1" customFormat="1" ht="15" hidden="1" customHeight="1" outlineLevel="1" x14ac:dyDescent="0.15">
      <c r="B286" s="7"/>
      <c r="D286" s="59" t="s">
        <v>305</v>
      </c>
      <c r="E286"/>
      <c r="F286" s="8" t="s">
        <v>18</v>
      </c>
      <c r="H286" s="29">
        <f>H284+IF(H279&lt;H268, H285, 0)</f>
        <v>0</v>
      </c>
      <c r="I286" s="29">
        <f>I284+IF(I279&lt;I268, I285, 0)</f>
        <v>0</v>
      </c>
      <c r="J286" s="29">
        <f>J284+IF(J279&lt;J268, J285, 0)</f>
        <v>0</v>
      </c>
      <c r="K286" s="29">
        <f>K284+IF(K279&lt;K268, K285, 0)</f>
        <v>0</v>
      </c>
      <c r="L286" s="29">
        <f>L284+IF(L279&lt;L268, L285, 0)</f>
        <v>0</v>
      </c>
    </row>
    <row r="287" spans="2:13" hidden="1" outlineLevel="1" x14ac:dyDescent="0.15">
      <c r="D287" s="1"/>
      <c r="E287" s="1"/>
      <c r="F287" s="1"/>
      <c r="H287" s="1"/>
      <c r="I287" s="1"/>
      <c r="J287" s="1"/>
      <c r="K287" s="1"/>
      <c r="L287" s="1"/>
    </row>
    <row r="288" spans="2:13" s="1" customFormat="1" ht="18" hidden="1" customHeight="1" outlineLevel="1" x14ac:dyDescent="0.15">
      <c r="B288" s="7"/>
      <c r="C288" s="91" t="s">
        <v>10</v>
      </c>
      <c r="D288" s="91"/>
      <c r="E288" s="91"/>
      <c r="F288" s="92"/>
      <c r="G288" s="92"/>
      <c r="H288" s="97" t="s">
        <v>4</v>
      </c>
      <c r="I288" s="92" t="s">
        <v>5</v>
      </c>
      <c r="J288" s="92" t="s">
        <v>6</v>
      </c>
      <c r="K288" s="92" t="s">
        <v>257</v>
      </c>
      <c r="L288" s="92" t="s">
        <v>258</v>
      </c>
      <c r="M288" s="92"/>
    </row>
    <row r="289" spans="2:13" ht="10" hidden="1" customHeight="1" outlineLevel="1" x14ac:dyDescent="0.15"/>
    <row r="290" spans="2:13" s="1" customFormat="1" ht="15" hidden="1" customHeight="1" outlineLevel="1" x14ac:dyDescent="0.15">
      <c r="B290" s="7"/>
      <c r="D290" s="9" t="s">
        <v>17</v>
      </c>
      <c r="F290" s="8" t="s">
        <v>9</v>
      </c>
      <c r="H290" s="29">
        <f>H286</f>
        <v>0</v>
      </c>
      <c r="I290" s="29">
        <f>I286</f>
        <v>0</v>
      </c>
      <c r="J290" s="29">
        <f>J286</f>
        <v>0</v>
      </c>
      <c r="K290" s="29">
        <f>K286</f>
        <v>0</v>
      </c>
      <c r="L290" s="29">
        <f>L286</f>
        <v>0</v>
      </c>
    </row>
    <row r="291" spans="2:13" ht="4" hidden="1" customHeight="1" outlineLevel="1" x14ac:dyDescent="0.15">
      <c r="D291" s="9"/>
      <c r="F291" s="1"/>
      <c r="H291" s="1"/>
      <c r="I291" s="1"/>
      <c r="J291" s="1"/>
      <c r="K291" s="1"/>
      <c r="L291" s="1"/>
    </row>
    <row r="292" spans="2:13" s="1" customFormat="1" ht="15" hidden="1" customHeight="1" outlineLevel="1" x14ac:dyDescent="0.15">
      <c r="B292" s="7"/>
      <c r="D292" s="9" t="s">
        <v>249</v>
      </c>
      <c r="F292" s="8" t="s">
        <v>9</v>
      </c>
      <c r="H292" s="29">
        <f>IF(H279&lt;H268, H285, 0)</f>
        <v>0</v>
      </c>
      <c r="I292" s="29">
        <f>IF(I279&lt;I268, I285, 0)</f>
        <v>0</v>
      </c>
      <c r="J292" s="29">
        <f>IF(J279&lt;J268, J285, 0)</f>
        <v>0</v>
      </c>
      <c r="K292" s="29">
        <f>IF(K279&lt;K268, K285, 0)</f>
        <v>0</v>
      </c>
      <c r="L292" s="29">
        <f>IF(L279&lt;L268, L285, 0)</f>
        <v>0</v>
      </c>
    </row>
    <row r="293" spans="2:13" ht="4" hidden="1" customHeight="1" outlineLevel="1" x14ac:dyDescent="0.15">
      <c r="D293" s="9"/>
      <c r="F293" s="1"/>
      <c r="H293" s="1"/>
      <c r="I293" s="1"/>
      <c r="J293" s="1"/>
      <c r="K293" s="1"/>
      <c r="L293" s="1"/>
    </row>
    <row r="294" spans="2:13" s="1" customFormat="1" ht="15" hidden="1" customHeight="1" outlineLevel="1" x14ac:dyDescent="0.15">
      <c r="B294" s="7"/>
      <c r="D294" s="9" t="s">
        <v>11</v>
      </c>
      <c r="F294" s="8" t="str">
        <f>ReportingCurrencyUnitLables</f>
        <v>USD 000s</v>
      </c>
      <c r="H294" s="29">
        <f>H268 * H286 / 1000</f>
        <v>0</v>
      </c>
      <c r="I294" s="29">
        <f>I268 * I286 / 1000</f>
        <v>0</v>
      </c>
      <c r="J294" s="29">
        <f>J268 * J286 / 1000</f>
        <v>0</v>
      </c>
      <c r="K294" s="29">
        <f>K268 * K286 / 1000</f>
        <v>0</v>
      </c>
      <c r="L294" s="29">
        <f>L268 * L286 / 1000</f>
        <v>0</v>
      </c>
    </row>
    <row r="295" spans="2:13" ht="4" hidden="1" customHeight="1" outlineLevel="1" x14ac:dyDescent="0.15">
      <c r="D295" s="9"/>
      <c r="F295" s="1"/>
      <c r="H295" s="1"/>
      <c r="I295" s="1"/>
      <c r="J295" s="1"/>
      <c r="K295" s="1"/>
      <c r="L295" s="1"/>
    </row>
    <row r="296" spans="2:13" s="1" customFormat="1" ht="15" hidden="1" customHeight="1" outlineLevel="1" x14ac:dyDescent="0.15">
      <c r="B296" s="7"/>
      <c r="D296" s="9" t="s">
        <v>13</v>
      </c>
      <c r="F296" s="8" t="s">
        <v>14</v>
      </c>
      <c r="H296" s="30">
        <f>IF(H290=0,0,H292 / H290)</f>
        <v>0</v>
      </c>
      <c r="I296" s="30">
        <f>IF(I290=0,0,I292 / I290)</f>
        <v>0</v>
      </c>
      <c r="J296" s="30">
        <f>IF(J290=0,0,J292 / J290)</f>
        <v>0</v>
      </c>
      <c r="K296" s="30">
        <f>IF(K290=0,0,K292 / K290)</f>
        <v>0</v>
      </c>
      <c r="L296" s="30">
        <f>IF(L290=0,0,L292 / L290)</f>
        <v>0</v>
      </c>
    </row>
    <row r="297" spans="2:13" ht="4" hidden="1" customHeight="1" outlineLevel="1" x14ac:dyDescent="0.15">
      <c r="D297" s="9"/>
      <c r="F297" s="1"/>
      <c r="H297" s="1"/>
      <c r="I297" s="1"/>
      <c r="J297" s="1"/>
      <c r="K297" s="1"/>
      <c r="L297" s="1"/>
    </row>
    <row r="298" spans="2:13" ht="15" hidden="1" customHeight="1" outlineLevel="1" x14ac:dyDescent="0.15">
      <c r="D298" s="9" t="s">
        <v>302</v>
      </c>
      <c r="F298" s="8" t="str">
        <f>ReportingCurrencyUnitLables</f>
        <v>USD 000s</v>
      </c>
      <c r="G298" s="1"/>
      <c r="H298" s="29">
        <f>MAX(0, H268-H279) * H292 / 1000</f>
        <v>0</v>
      </c>
      <c r="I298" s="29">
        <f t="shared" ref="I298:L298" si="9">MAX(0, I268-I279) * I292 / 1000</f>
        <v>0</v>
      </c>
      <c r="J298" s="29">
        <f t="shared" si="9"/>
        <v>0</v>
      </c>
      <c r="K298" s="29">
        <f t="shared" si="9"/>
        <v>0</v>
      </c>
      <c r="L298" s="29">
        <f t="shared" si="9"/>
        <v>0</v>
      </c>
    </row>
    <row r="299" spans="2:13" ht="4" hidden="1" customHeight="1" outlineLevel="1" x14ac:dyDescent="0.15">
      <c r="D299" s="9"/>
      <c r="F299" s="1"/>
      <c r="H299" s="1"/>
      <c r="I299" s="1"/>
      <c r="J299" s="1"/>
      <c r="K299" s="1"/>
      <c r="L299" s="1"/>
    </row>
    <row r="300" spans="2:13" s="1" customFormat="1" ht="15" hidden="1" customHeight="1" outlineLevel="1" x14ac:dyDescent="0.15">
      <c r="B300" s="7"/>
      <c r="D300" s="9" t="s">
        <v>252</v>
      </c>
      <c r="F300" s="8" t="s">
        <v>250</v>
      </c>
      <c r="H300" s="30">
        <f>IF(H294=0, 0, H298/H294)</f>
        <v>0</v>
      </c>
      <c r="I300" s="30">
        <f>IF(I294=0, 0, I298/I294)</f>
        <v>0</v>
      </c>
      <c r="J300" s="30">
        <f>IF(J294=0, 0, J298/J294)</f>
        <v>0</v>
      </c>
      <c r="K300" s="30">
        <f>IF(K294=0, 0, K298/K294)</f>
        <v>0</v>
      </c>
      <c r="L300" s="30">
        <f>IF(L294=0, 0, L298/L294)</f>
        <v>0</v>
      </c>
    </row>
    <row r="301" spans="2:13" ht="4" hidden="1" customHeight="1" outlineLevel="1" x14ac:dyDescent="0.15">
      <c r="D301" s="9"/>
      <c r="F301" s="1"/>
      <c r="H301" s="1"/>
      <c r="I301" s="1"/>
      <c r="J301" s="1"/>
      <c r="K301" s="1"/>
      <c r="L301" s="1"/>
    </row>
    <row r="302" spans="2:13" s="1" customFormat="1" ht="15" hidden="1" customHeight="1" outlineLevel="1" x14ac:dyDescent="0.15">
      <c r="B302" s="7"/>
      <c r="C302" s="7"/>
      <c r="D302" s="9" t="s">
        <v>251</v>
      </c>
      <c r="F302" s="8" t="s">
        <v>259</v>
      </c>
      <c r="H302" s="31"/>
      <c r="I302" s="30">
        <f>IF(H300=0, 0, -(I300-H300) / H300)</f>
        <v>0</v>
      </c>
      <c r="J302" s="30">
        <f>IF(I300=0, 0, -(J300-I300) / I300)</f>
        <v>0</v>
      </c>
      <c r="K302" s="30">
        <f>IF(J300=0, 0, -(K300-J300) / J300)</f>
        <v>0</v>
      </c>
      <c r="L302" s="30">
        <f>IF(K300=0, 0, -(L300-K300) / K300)</f>
        <v>0</v>
      </c>
    </row>
    <row r="303" spans="2:13" hidden="1" outlineLevel="1" x14ac:dyDescent="0.15"/>
    <row r="304" spans="2:13" s="1" customFormat="1" ht="18" hidden="1" customHeight="1" outlineLevel="1" x14ac:dyDescent="0.15">
      <c r="B304" s="7"/>
      <c r="C304" s="91" t="s">
        <v>241</v>
      </c>
      <c r="D304" s="91"/>
      <c r="E304" s="93">
        <f>IF(AND(J255 = "Yes", OR(ISBLANK(Worker_Type_Filter), Worker_Type_Filter = H260),
 OR(ISBLANK(Country_Filter), Country_Filter = J260)), 1, 0)</f>
        <v>1</v>
      </c>
      <c r="F304" s="92"/>
      <c r="G304" s="92"/>
      <c r="H304" s="92" t="s">
        <v>4</v>
      </c>
      <c r="I304" s="92" t="s">
        <v>5</v>
      </c>
      <c r="J304" s="92" t="s">
        <v>6</v>
      </c>
      <c r="K304" s="92" t="s">
        <v>257</v>
      </c>
      <c r="L304" s="92" t="s">
        <v>258</v>
      </c>
      <c r="M304" s="92"/>
    </row>
    <row r="305" spans="2:14" ht="10" hidden="1" customHeight="1" outlineLevel="1" x14ac:dyDescent="0.15">
      <c r="C305" s="43" t="s">
        <v>248</v>
      </c>
    </row>
    <row r="306" spans="2:14" ht="4" hidden="1" customHeight="1" outlineLevel="1" x14ac:dyDescent="0.15"/>
    <row r="307" spans="2:14" s="1" customFormat="1" ht="15" hidden="1" customHeight="1" outlineLevel="1" x14ac:dyDescent="0.15">
      <c r="B307" s="7"/>
      <c r="C307" s="19">
        <v>1</v>
      </c>
      <c r="D307" s="9" t="s">
        <v>17</v>
      </c>
      <c r="F307" s="8" t="s">
        <v>9</v>
      </c>
      <c r="H307" s="29">
        <f>H290 * $E304</f>
        <v>0</v>
      </c>
      <c r="I307" s="29">
        <f>I290 * $E304</f>
        <v>0</v>
      </c>
      <c r="J307" s="29">
        <f>J290 * $E304</f>
        <v>0</v>
      </c>
      <c r="K307" s="29">
        <f>K290 * $E304</f>
        <v>0</v>
      </c>
      <c r="L307" s="29">
        <f>L290 * $E304</f>
        <v>0</v>
      </c>
    </row>
    <row r="308" spans="2:14" ht="4" hidden="1" customHeight="1" outlineLevel="1" x14ac:dyDescent="0.15">
      <c r="D308" s="9"/>
      <c r="F308" s="1"/>
      <c r="H308" s="1"/>
      <c r="I308" s="1"/>
      <c r="J308" s="1"/>
      <c r="K308" s="1"/>
      <c r="L308" s="1"/>
    </row>
    <row r="309" spans="2:14" s="1" customFormat="1" ht="15" hidden="1" customHeight="1" outlineLevel="1" x14ac:dyDescent="0.15">
      <c r="B309" s="7"/>
      <c r="C309" s="19">
        <v>2</v>
      </c>
      <c r="D309" s="9" t="s">
        <v>249</v>
      </c>
      <c r="F309" s="8" t="s">
        <v>9</v>
      </c>
      <c r="H309" s="29">
        <f>H292 * $E304</f>
        <v>0</v>
      </c>
      <c r="I309" s="29">
        <f>I292 * $E304</f>
        <v>0</v>
      </c>
      <c r="J309" s="29">
        <f>J292 * $E304</f>
        <v>0</v>
      </c>
      <c r="K309" s="29">
        <f>K292 * $E304</f>
        <v>0</v>
      </c>
      <c r="L309" s="29">
        <f>L292 * $E304</f>
        <v>0</v>
      </c>
    </row>
    <row r="310" spans="2:14" ht="4" hidden="1" customHeight="1" outlineLevel="1" x14ac:dyDescent="0.15">
      <c r="D310" s="9"/>
      <c r="F310" s="1"/>
      <c r="H310" s="1"/>
      <c r="I310" s="1"/>
      <c r="J310" s="1"/>
      <c r="K310" s="1"/>
      <c r="L310" s="1"/>
    </row>
    <row r="311" spans="2:14" s="1" customFormat="1" ht="15" hidden="1" customHeight="1" outlineLevel="1" x14ac:dyDescent="0.15">
      <c r="B311" s="7"/>
      <c r="C311" s="19">
        <v>3</v>
      </c>
      <c r="D311" s="9" t="s">
        <v>11</v>
      </c>
      <c r="F311" s="8" t="str">
        <f>ReportingCurrencyUnitLables</f>
        <v>USD 000s</v>
      </c>
      <c r="H311" s="29">
        <f>H294 * $E304</f>
        <v>0</v>
      </c>
      <c r="I311" s="29">
        <f>I294 * $E304</f>
        <v>0</v>
      </c>
      <c r="J311" s="29">
        <f>J294 * $E304</f>
        <v>0</v>
      </c>
      <c r="K311" s="29">
        <f>K294 * $E304</f>
        <v>0</v>
      </c>
      <c r="L311" s="29">
        <f>L294 * $E304</f>
        <v>0</v>
      </c>
    </row>
    <row r="312" spans="2:14" ht="4" hidden="1" customHeight="1" outlineLevel="1" x14ac:dyDescent="0.15">
      <c r="D312" s="9"/>
      <c r="F312" s="1"/>
      <c r="H312" s="1"/>
      <c r="I312" s="1"/>
      <c r="J312" s="1"/>
      <c r="K312" s="1"/>
      <c r="L312" s="1"/>
    </row>
    <row r="313" spans="2:14" s="1" customFormat="1" ht="15" hidden="1" customHeight="1" outlineLevel="1" x14ac:dyDescent="0.15">
      <c r="B313" s="7"/>
      <c r="C313" s="19">
        <v>4</v>
      </c>
      <c r="D313" s="9" t="s">
        <v>256</v>
      </c>
      <c r="F313" s="8" t="str">
        <f>ReportingCurrencyUnitLables</f>
        <v>USD 000s</v>
      </c>
      <c r="H313" s="29">
        <f>H298 * $E304</f>
        <v>0</v>
      </c>
      <c r="I313" s="29">
        <f>I298 * $E304</f>
        <v>0</v>
      </c>
      <c r="J313" s="29">
        <f>J298 * $E304</f>
        <v>0</v>
      </c>
      <c r="K313" s="29">
        <f>K298 * $E304</f>
        <v>0</v>
      </c>
      <c r="L313" s="29">
        <f>L298 * $E304</f>
        <v>0</v>
      </c>
    </row>
    <row r="314" spans="2:14" ht="4" hidden="1" customHeight="1" outlineLevel="1" x14ac:dyDescent="0.15">
      <c r="D314" s="9"/>
      <c r="F314" s="1"/>
      <c r="H314" s="1"/>
      <c r="I314" s="1"/>
      <c r="J314" s="1"/>
      <c r="K314" s="1"/>
      <c r="L314" s="1"/>
    </row>
    <row r="315" spans="2:14" ht="10" hidden="1" customHeight="1" outlineLevel="1" x14ac:dyDescent="0.15">
      <c r="B315" s="44"/>
      <c r="C315" s="41"/>
      <c r="D315" s="41"/>
      <c r="E315" s="41"/>
      <c r="F315" s="41"/>
      <c r="G315" s="41"/>
      <c r="H315" s="41"/>
      <c r="I315" s="45"/>
      <c r="J315" s="45"/>
      <c r="K315" s="45"/>
      <c r="L315" s="41"/>
      <c r="M315" s="41"/>
      <c r="N315" s="1"/>
    </row>
    <row r="316" spans="2:14" ht="10" customHeight="1" x14ac:dyDescent="0.15">
      <c r="B316" s="44"/>
      <c r="C316" s="41"/>
      <c r="D316" s="41"/>
      <c r="E316" s="41"/>
      <c r="F316" s="41"/>
      <c r="G316" s="41"/>
      <c r="H316" s="41"/>
      <c r="I316" s="45"/>
      <c r="J316" s="45"/>
      <c r="K316" s="45"/>
      <c r="L316" s="41"/>
      <c r="M316" s="41"/>
      <c r="N316" s="1"/>
    </row>
    <row r="317" spans="2:14" s="1" customFormat="1" ht="19" collapsed="1" x14ac:dyDescent="0.15">
      <c r="B317" s="83" cm="1">
        <f t="array" aca="1" ref="B317" ca="1">MAX($B$2:OFFSET(B317,-1,0)+1)</f>
        <v>6</v>
      </c>
      <c r="C317" s="84" t="str">
        <f>UPPER(J322) &amp;" / " &amp; K322  &amp; " / " &amp; L322 &amp; " / " &amp; H322</f>
        <v xml:space="preserve"> /  /  / </v>
      </c>
      <c r="D317" s="84"/>
      <c r="E317" s="41"/>
      <c r="F317" s="41"/>
      <c r="G317" s="41"/>
      <c r="H317" s="61" t="str">
        <f>IF(COUNTIF(E319:E375, "!")&gt;0, "!", "")</f>
        <v/>
      </c>
      <c r="I317" s="18" t="s">
        <v>240</v>
      </c>
      <c r="J317" s="2" t="s">
        <v>210</v>
      </c>
      <c r="K317" s="18" t="s">
        <v>267</v>
      </c>
      <c r="L317" s="42">
        <f>E366</f>
        <v>1</v>
      </c>
      <c r="M317" s="41"/>
    </row>
    <row r="318" spans="2:14" s="1" customFormat="1" ht="4" hidden="1" customHeight="1" outlineLevel="1" x14ac:dyDescent="0.15">
      <c r="B318" s="88"/>
      <c r="C318" s="89"/>
      <c r="D318" s="89"/>
      <c r="E318" s="89"/>
      <c r="F318" s="89"/>
      <c r="G318" s="89"/>
      <c r="H318" s="89"/>
      <c r="I318" s="90"/>
      <c r="J318" s="90"/>
      <c r="K318" s="90"/>
      <c r="L318" s="89"/>
      <c r="M318" s="89"/>
    </row>
    <row r="319" spans="2:14" ht="10" hidden="1" customHeight="1" outlineLevel="1" x14ac:dyDescent="0.15"/>
    <row r="320" spans="2:14" ht="15" hidden="1" customHeight="1" outlineLevel="1" x14ac:dyDescent="0.15">
      <c r="D320" s="1"/>
      <c r="E320" s="1"/>
      <c r="H320" s="4" t="s">
        <v>1</v>
      </c>
      <c r="J320" s="4" t="s">
        <v>0</v>
      </c>
      <c r="K320" s="4" t="s">
        <v>209</v>
      </c>
      <c r="L320" s="4" t="s">
        <v>264</v>
      </c>
    </row>
    <row r="321" spans="2:13" ht="5" hidden="1" customHeight="1" outlineLevel="1" x14ac:dyDescent="0.15">
      <c r="D321" s="1"/>
      <c r="E321" s="1"/>
      <c r="H321" s="1"/>
      <c r="J321" s="1"/>
      <c r="K321" s="1"/>
      <c r="L321" s="1"/>
    </row>
    <row r="322" spans="2:13" ht="15" hidden="1" customHeight="1" outlineLevel="1" x14ac:dyDescent="0.15">
      <c r="D322" s="9" t="s">
        <v>2</v>
      </c>
      <c r="E322" s="1"/>
      <c r="H322" s="2"/>
      <c r="J322" s="2"/>
      <c r="K322" s="2"/>
      <c r="L322" s="2"/>
    </row>
    <row r="323" spans="2:13" hidden="1" outlineLevel="1" x14ac:dyDescent="0.15">
      <c r="D323" s="1"/>
      <c r="E323" s="1"/>
      <c r="F323" s="1"/>
      <c r="H323" s="1"/>
      <c r="I323" s="1"/>
      <c r="J323" s="1"/>
      <c r="K323" s="1"/>
      <c r="L323" s="1"/>
    </row>
    <row r="324" spans="2:13" s="1" customFormat="1" ht="18" hidden="1" customHeight="1" outlineLevel="1" x14ac:dyDescent="0.15">
      <c r="B324" s="7"/>
      <c r="C324" s="91" t="s">
        <v>3</v>
      </c>
      <c r="D324" s="91"/>
      <c r="E324" s="91"/>
      <c r="F324" s="92"/>
      <c r="G324" s="92"/>
      <c r="H324" s="92" t="s">
        <v>4</v>
      </c>
      <c r="I324" s="92" t="s">
        <v>5</v>
      </c>
      <c r="J324" s="92" t="s">
        <v>6</v>
      </c>
      <c r="K324" s="92" t="s">
        <v>257</v>
      </c>
      <c r="L324" s="92" t="s">
        <v>258</v>
      </c>
      <c r="M324" s="92"/>
    </row>
    <row r="325" spans="2:13" ht="10" hidden="1" customHeight="1" outlineLevel="1" x14ac:dyDescent="0.15">
      <c r="H325" s="1"/>
      <c r="I325" s="1"/>
      <c r="J325" s="1"/>
      <c r="K325" s="1"/>
      <c r="L325" s="1"/>
    </row>
    <row r="326" spans="2:13" s="1" customFormat="1" ht="15" hidden="1" customHeight="1" outlineLevel="1" x14ac:dyDescent="0.15">
      <c r="B326" s="7"/>
      <c r="D326" s="9" t="s">
        <v>3</v>
      </c>
      <c r="F326" s="17" t="s">
        <v>321</v>
      </c>
      <c r="H326" s="22"/>
      <c r="I326" s="22"/>
      <c r="J326" s="22"/>
      <c r="K326" s="22"/>
      <c r="L326" s="22"/>
    </row>
    <row r="327" spans="2:13" ht="4" hidden="1" customHeight="1" outlineLevel="1" x14ac:dyDescent="0.15">
      <c r="D327" s="1"/>
      <c r="E327" s="1"/>
      <c r="F327" s="1"/>
      <c r="H327" s="1"/>
      <c r="I327" s="1"/>
      <c r="J327" s="1"/>
      <c r="K327" s="1"/>
      <c r="L327" s="1"/>
    </row>
    <row r="328" spans="2:13" s="1" customFormat="1" ht="15" hidden="1" customHeight="1" outlineLevel="1" x14ac:dyDescent="0.15">
      <c r="B328" s="7"/>
      <c r="D328" s="9" t="s">
        <v>246</v>
      </c>
      <c r="F328" s="8" t="str">
        <f>F330 &amp; ":" &amp; F326</f>
        <v>USD:[currency code]</v>
      </c>
      <c r="H328" s="24"/>
      <c r="I328" s="24"/>
      <c r="J328" s="24"/>
      <c r="K328" s="24"/>
      <c r="L328" s="24"/>
    </row>
    <row r="329" spans="2:13" ht="4" hidden="1" customHeight="1" outlineLevel="1" x14ac:dyDescent="0.15">
      <c r="D329" s="1"/>
      <c r="E329" s="1"/>
      <c r="F329" s="1"/>
      <c r="H329" s="1"/>
      <c r="I329" s="1"/>
      <c r="J329" s="1"/>
      <c r="K329" s="1"/>
      <c r="L329" s="1"/>
    </row>
    <row r="330" spans="2:13" s="1" customFormat="1" ht="15" hidden="1" customHeight="1" outlineLevel="1" x14ac:dyDescent="0.15">
      <c r="B330" s="7"/>
      <c r="D330" s="9" t="s">
        <v>16</v>
      </c>
      <c r="F330" s="8" t="str">
        <f>ReportingCurrency</f>
        <v>USD</v>
      </c>
      <c r="H330" s="28">
        <f>IF(H328=0, 0, H326/H328)</f>
        <v>0</v>
      </c>
      <c r="I330" s="28">
        <f>IF(I328=0, 0, I326/I328)</f>
        <v>0</v>
      </c>
      <c r="J330" s="28">
        <f>IF(J328=0, 0, J326/J328)</f>
        <v>0</v>
      </c>
      <c r="K330" s="28">
        <f>IF(K328=0, 0, K326/K328)</f>
        <v>0</v>
      </c>
      <c r="L330" s="28">
        <f>IF(L328=0, 0, L326/L328)</f>
        <v>0</v>
      </c>
    </row>
    <row r="331" spans="2:13" ht="4" hidden="1" customHeight="1" outlineLevel="1" x14ac:dyDescent="0.15">
      <c r="D331" s="1"/>
      <c r="E331" s="1"/>
      <c r="F331" s="1"/>
      <c r="H331" s="1"/>
      <c r="I331" s="1"/>
      <c r="J331" s="1"/>
      <c r="K331" s="1"/>
      <c r="L331" s="1"/>
    </row>
    <row r="332" spans="2:13" s="1" customFormat="1" ht="15" hidden="1" customHeight="1" outlineLevel="1" x14ac:dyDescent="0.15">
      <c r="B332" s="7"/>
      <c r="D332" s="9" t="s">
        <v>253</v>
      </c>
      <c r="F332" s="8" t="s">
        <v>254</v>
      </c>
      <c r="H332" s="2"/>
      <c r="I332" s="2"/>
      <c r="J332" s="2"/>
      <c r="K332" s="2"/>
      <c r="L332" s="2"/>
    </row>
    <row r="333" spans="2:13" ht="4" hidden="1" customHeight="1" outlineLevel="1" x14ac:dyDescent="0.15">
      <c r="D333" s="1"/>
      <c r="E333" s="1"/>
      <c r="F333" s="1"/>
      <c r="H333" s="1"/>
      <c r="I333" s="1"/>
      <c r="J333" s="1"/>
      <c r="K333" s="1"/>
      <c r="L333" s="1"/>
    </row>
    <row r="334" spans="2:13" s="1" customFormat="1" ht="15" hidden="1" customHeight="1" outlineLevel="1" x14ac:dyDescent="0.15">
      <c r="B334" s="7"/>
      <c r="D334" s="9" t="s">
        <v>280</v>
      </c>
      <c r="F334" s="8" t="s">
        <v>255</v>
      </c>
      <c r="H334" s="25"/>
      <c r="I334" s="25"/>
      <c r="J334" s="25"/>
      <c r="K334" s="25"/>
      <c r="L334" s="25"/>
    </row>
    <row r="335" spans="2:13" hidden="1" outlineLevel="1" x14ac:dyDescent="0.15">
      <c r="D335" s="1"/>
      <c r="E335" s="1"/>
      <c r="F335" s="1"/>
      <c r="H335" s="1"/>
      <c r="I335" s="1"/>
      <c r="J335" s="1"/>
      <c r="K335" s="1"/>
      <c r="L335" s="1"/>
    </row>
    <row r="336" spans="2:13" s="1" customFormat="1" ht="18" hidden="1" customHeight="1" outlineLevel="1" x14ac:dyDescent="0.15">
      <c r="B336" s="7"/>
      <c r="C336" s="91" t="s">
        <v>311</v>
      </c>
      <c r="D336" s="91"/>
      <c r="E336" s="91"/>
      <c r="F336" s="92"/>
      <c r="G336" s="92"/>
      <c r="H336" s="92" t="s">
        <v>4</v>
      </c>
      <c r="I336" s="92" t="s">
        <v>5</v>
      </c>
      <c r="J336" s="92" t="s">
        <v>6</v>
      </c>
      <c r="K336" s="92" t="s">
        <v>257</v>
      </c>
      <c r="L336" s="92" t="s">
        <v>258</v>
      </c>
      <c r="M336" s="92"/>
    </row>
    <row r="337" spans="2:13" ht="10" hidden="1" customHeight="1" outlineLevel="1" x14ac:dyDescent="0.15">
      <c r="H337" s="1"/>
      <c r="I337" s="1"/>
      <c r="J337" s="1"/>
      <c r="K337" s="1"/>
      <c r="L337" s="1"/>
    </row>
    <row r="338" spans="2:13" s="1" customFormat="1" ht="15" hidden="1" customHeight="1" outlineLevel="1" x14ac:dyDescent="0.15">
      <c r="B338" s="7"/>
      <c r="C338" s="62"/>
      <c r="D338" s="9" t="s">
        <v>318</v>
      </c>
      <c r="E338"/>
      <c r="F338" s="58" t="str">
        <f>F326</f>
        <v>[currency code]</v>
      </c>
      <c r="H338" s="23"/>
      <c r="I338" s="23"/>
      <c r="J338" s="23"/>
      <c r="K338" s="23"/>
      <c r="L338" s="23"/>
    </row>
    <row r="339" spans="2:13" ht="10" hidden="1" customHeight="1" outlineLevel="1" x14ac:dyDescent="0.15">
      <c r="D339" s="1"/>
      <c r="F339" s="1"/>
      <c r="H339" s="1"/>
      <c r="I339" s="1"/>
      <c r="J339" s="1"/>
      <c r="K339" s="1"/>
      <c r="L339" s="1"/>
    </row>
    <row r="340" spans="2:13" ht="15" hidden="1" customHeight="1" outlineLevel="1" x14ac:dyDescent="0.15">
      <c r="D340" s="60"/>
      <c r="F340" s="1"/>
      <c r="H340" s="98" t="s">
        <v>312</v>
      </c>
      <c r="I340" s="1"/>
      <c r="J340" s="1"/>
      <c r="K340" s="1"/>
      <c r="L340" s="1"/>
    </row>
    <row r="341" spans="2:13" s="1" customFormat="1" ht="15" hidden="1" customHeight="1" outlineLevel="1" x14ac:dyDescent="0.15">
      <c r="B341" s="7"/>
      <c r="D341" s="9" t="s">
        <v>319</v>
      </c>
      <c r="E341"/>
      <c r="F341" s="8" t="str">
        <f t="shared" ref="F341" si="10">ReportingCurrency</f>
        <v>USD</v>
      </c>
      <c r="H341" s="28">
        <f>IF(H328=0, 0, H338/H328)</f>
        <v>0</v>
      </c>
      <c r="I341" s="28">
        <f>IF(I328=0, 0, I338/I328)</f>
        <v>0</v>
      </c>
      <c r="J341" s="28">
        <f>IF(J328=0, 0, J338/J328)</f>
        <v>0</v>
      </c>
      <c r="K341" s="28">
        <f>IF(K328=0, 0, K338/K328)</f>
        <v>0</v>
      </c>
      <c r="L341" s="28">
        <f>IF(L328=0, 0, L338/L328)</f>
        <v>0</v>
      </c>
    </row>
    <row r="342" spans="2:13" hidden="1" outlineLevel="1" x14ac:dyDescent="0.15"/>
    <row r="343" spans="2:13" s="1" customFormat="1" ht="18" hidden="1" customHeight="1" outlineLevel="1" x14ac:dyDescent="0.15">
      <c r="B343" s="7"/>
      <c r="C343" s="91" t="s">
        <v>8</v>
      </c>
      <c r="D343" s="91"/>
      <c r="E343" s="91"/>
      <c r="F343" s="92"/>
      <c r="G343" s="92"/>
      <c r="H343" s="92" t="s">
        <v>4</v>
      </c>
      <c r="I343" s="92" t="s">
        <v>5</v>
      </c>
      <c r="J343" s="92" t="s">
        <v>6</v>
      </c>
      <c r="K343" s="92" t="s">
        <v>257</v>
      </c>
      <c r="L343" s="92" t="s">
        <v>258</v>
      </c>
      <c r="M343" s="92"/>
    </row>
    <row r="344" spans="2:13" ht="10" hidden="1" customHeight="1" outlineLevel="1" x14ac:dyDescent="0.15">
      <c r="H344" s="1"/>
      <c r="I344" s="1"/>
      <c r="J344" s="1"/>
      <c r="K344" s="1"/>
      <c r="L344" s="1"/>
    </row>
    <row r="345" spans="2:13" ht="15" hidden="1" customHeight="1" outlineLevel="1" x14ac:dyDescent="0.15">
      <c r="D345" s="9" t="s">
        <v>8</v>
      </c>
      <c r="F345" s="1"/>
      <c r="H345" s="99" t="str" cm="1">
        <f t="array" ref="H345">IF(OR(E346:E347 = "!"), "Red alert = missing data","")</f>
        <v/>
      </c>
      <c r="I345" s="1"/>
      <c r="J345" s="1"/>
      <c r="K345" s="1"/>
      <c r="L345" s="1"/>
    </row>
    <row r="346" spans="2:13" s="1" customFormat="1" ht="15" hidden="1" customHeight="1" outlineLevel="1" x14ac:dyDescent="0.15">
      <c r="B346" s="7"/>
      <c r="D346" s="59" t="s">
        <v>309</v>
      </c>
      <c r="E346" s="61" t="str" cm="1">
        <f t="array" ref="E346">IF(MAX((H341:L341&gt;=H330:L330) * (H341:L341 &lt;&gt; 0) * (H346:L346=0)) &gt;0, "!", "")</f>
        <v/>
      </c>
      <c r="F346" s="8" t="s">
        <v>18</v>
      </c>
      <c r="H346" s="23"/>
      <c r="I346" s="23"/>
      <c r="J346" s="23"/>
      <c r="K346" s="23"/>
      <c r="L346" s="23"/>
    </row>
    <row r="347" spans="2:13" s="1" customFormat="1" ht="15" hidden="1" customHeight="1" outlineLevel="1" x14ac:dyDescent="0.15">
      <c r="B347" s="7"/>
      <c r="D347" s="59" t="s">
        <v>310</v>
      </c>
      <c r="E347" s="61" t="str" cm="1">
        <f t="array" ref="E347">IF(MAX((H341:L341&lt;H330:L330) * (H341:L341 &lt;&gt; 0) * (H347:L347=0)) &gt;0, "!", "")</f>
        <v/>
      </c>
      <c r="F347" s="8" t="s">
        <v>18</v>
      </c>
      <c r="H347" s="23"/>
      <c r="I347" s="23"/>
      <c r="J347" s="23"/>
      <c r="K347" s="23"/>
      <c r="L347" s="23"/>
    </row>
    <row r="348" spans="2:13" s="1" customFormat="1" ht="15" hidden="1" customHeight="1" outlineLevel="1" x14ac:dyDescent="0.15">
      <c r="B348" s="7"/>
      <c r="D348" s="59" t="s">
        <v>305</v>
      </c>
      <c r="E348"/>
      <c r="F348" s="8" t="s">
        <v>18</v>
      </c>
      <c r="H348" s="29">
        <f>H346+IF(H341&lt;H330, H347, 0)</f>
        <v>0</v>
      </c>
      <c r="I348" s="29">
        <f>I346+IF(I341&lt;I330, I347, 0)</f>
        <v>0</v>
      </c>
      <c r="J348" s="29">
        <f>J346+IF(J341&lt;J330, J347, 0)</f>
        <v>0</v>
      </c>
      <c r="K348" s="29">
        <f>K346+IF(K341&lt;K330, K347, 0)</f>
        <v>0</v>
      </c>
      <c r="L348" s="29">
        <f>L346+IF(L341&lt;L330, L347, 0)</f>
        <v>0</v>
      </c>
    </row>
    <row r="349" spans="2:13" hidden="1" outlineLevel="1" x14ac:dyDescent="0.15">
      <c r="D349" s="1"/>
      <c r="E349" s="1"/>
      <c r="F349" s="1"/>
      <c r="H349" s="1"/>
      <c r="I349" s="1"/>
      <c r="J349" s="1"/>
      <c r="K349" s="1"/>
      <c r="L349" s="1"/>
    </row>
    <row r="350" spans="2:13" s="1" customFormat="1" ht="18" hidden="1" customHeight="1" outlineLevel="1" x14ac:dyDescent="0.15">
      <c r="B350" s="7"/>
      <c r="C350" s="91" t="s">
        <v>10</v>
      </c>
      <c r="D350" s="91"/>
      <c r="E350" s="91"/>
      <c r="F350" s="92"/>
      <c r="G350" s="92"/>
      <c r="H350" s="97" t="s">
        <v>4</v>
      </c>
      <c r="I350" s="92" t="s">
        <v>5</v>
      </c>
      <c r="J350" s="92" t="s">
        <v>6</v>
      </c>
      <c r="K350" s="92" t="s">
        <v>257</v>
      </c>
      <c r="L350" s="92" t="s">
        <v>258</v>
      </c>
      <c r="M350" s="92"/>
    </row>
    <row r="351" spans="2:13" ht="10" hidden="1" customHeight="1" outlineLevel="1" x14ac:dyDescent="0.15"/>
    <row r="352" spans="2:13" s="1" customFormat="1" ht="15" hidden="1" customHeight="1" outlineLevel="1" x14ac:dyDescent="0.15">
      <c r="B352" s="7"/>
      <c r="D352" s="9" t="s">
        <v>17</v>
      </c>
      <c r="F352" s="8" t="s">
        <v>9</v>
      </c>
      <c r="H352" s="29">
        <f>H348</f>
        <v>0</v>
      </c>
      <c r="I352" s="29">
        <f>I348</f>
        <v>0</v>
      </c>
      <c r="J352" s="29">
        <f>J348</f>
        <v>0</v>
      </c>
      <c r="K352" s="29">
        <f>K348</f>
        <v>0</v>
      </c>
      <c r="L352" s="29">
        <f>L348</f>
        <v>0</v>
      </c>
    </row>
    <row r="353" spans="2:13" ht="4" hidden="1" customHeight="1" outlineLevel="1" x14ac:dyDescent="0.15">
      <c r="D353" s="9"/>
      <c r="F353" s="1"/>
      <c r="H353" s="1"/>
      <c r="I353" s="1"/>
      <c r="J353" s="1"/>
      <c r="K353" s="1"/>
      <c r="L353" s="1"/>
    </row>
    <row r="354" spans="2:13" s="1" customFormat="1" ht="15" hidden="1" customHeight="1" outlineLevel="1" x14ac:dyDescent="0.15">
      <c r="B354" s="7"/>
      <c r="D354" s="9" t="s">
        <v>249</v>
      </c>
      <c r="F354" s="8" t="s">
        <v>9</v>
      </c>
      <c r="H354" s="29">
        <f>IF(H341&lt;H330, H347, 0)</f>
        <v>0</v>
      </c>
      <c r="I354" s="29">
        <f>IF(I341&lt;I330, I347, 0)</f>
        <v>0</v>
      </c>
      <c r="J354" s="29">
        <f>IF(J341&lt;J330, J347, 0)</f>
        <v>0</v>
      </c>
      <c r="K354" s="29">
        <f>IF(K341&lt;K330, K347, 0)</f>
        <v>0</v>
      </c>
      <c r="L354" s="29">
        <f>IF(L341&lt;L330, L347, 0)</f>
        <v>0</v>
      </c>
    </row>
    <row r="355" spans="2:13" ht="4" hidden="1" customHeight="1" outlineLevel="1" x14ac:dyDescent="0.15">
      <c r="D355" s="9"/>
      <c r="F355" s="1"/>
      <c r="H355" s="1"/>
      <c r="I355" s="1"/>
      <c r="J355" s="1"/>
      <c r="K355" s="1"/>
      <c r="L355" s="1"/>
    </row>
    <row r="356" spans="2:13" s="1" customFormat="1" ht="15" hidden="1" customHeight="1" outlineLevel="1" x14ac:dyDescent="0.15">
      <c r="B356" s="7"/>
      <c r="D356" s="9" t="s">
        <v>11</v>
      </c>
      <c r="F356" s="8" t="str">
        <f>ReportingCurrencyUnitLables</f>
        <v>USD 000s</v>
      </c>
      <c r="H356" s="29">
        <f>H330 * H348 / 1000</f>
        <v>0</v>
      </c>
      <c r="I356" s="29">
        <f>I330 * I348 / 1000</f>
        <v>0</v>
      </c>
      <c r="J356" s="29">
        <f>J330 * J348 / 1000</f>
        <v>0</v>
      </c>
      <c r="K356" s="29">
        <f>K330 * K348 / 1000</f>
        <v>0</v>
      </c>
      <c r="L356" s="29">
        <f>L330 * L348 / 1000</f>
        <v>0</v>
      </c>
    </row>
    <row r="357" spans="2:13" ht="4" hidden="1" customHeight="1" outlineLevel="1" x14ac:dyDescent="0.15">
      <c r="D357" s="9"/>
      <c r="F357" s="1"/>
      <c r="H357" s="1"/>
      <c r="I357" s="1"/>
      <c r="J357" s="1"/>
      <c r="K357" s="1"/>
      <c r="L357" s="1"/>
    </row>
    <row r="358" spans="2:13" s="1" customFormat="1" ht="15" hidden="1" customHeight="1" outlineLevel="1" x14ac:dyDescent="0.15">
      <c r="B358" s="7"/>
      <c r="D358" s="9" t="s">
        <v>13</v>
      </c>
      <c r="F358" s="8" t="s">
        <v>14</v>
      </c>
      <c r="H358" s="30">
        <f>IF(H352=0,0,H354 / H352)</f>
        <v>0</v>
      </c>
      <c r="I358" s="30">
        <f>IF(I352=0,0,I354 / I352)</f>
        <v>0</v>
      </c>
      <c r="J358" s="30">
        <f>IF(J352=0,0,J354 / J352)</f>
        <v>0</v>
      </c>
      <c r="K358" s="30">
        <f>IF(K352=0,0,K354 / K352)</f>
        <v>0</v>
      </c>
      <c r="L358" s="30">
        <f>IF(L352=0,0,L354 / L352)</f>
        <v>0</v>
      </c>
    </row>
    <row r="359" spans="2:13" ht="4" hidden="1" customHeight="1" outlineLevel="1" x14ac:dyDescent="0.15">
      <c r="D359" s="9"/>
      <c r="F359" s="1"/>
      <c r="H359" s="1"/>
      <c r="I359" s="1"/>
      <c r="J359" s="1"/>
      <c r="K359" s="1"/>
      <c r="L359" s="1"/>
    </row>
    <row r="360" spans="2:13" ht="15" hidden="1" customHeight="1" outlineLevel="1" x14ac:dyDescent="0.15">
      <c r="D360" s="9" t="s">
        <v>302</v>
      </c>
      <c r="F360" s="8" t="str">
        <f>ReportingCurrencyUnitLables</f>
        <v>USD 000s</v>
      </c>
      <c r="G360" s="1"/>
      <c r="H360" s="29">
        <f>MAX(0, H330-H341) * H354 / 1000</f>
        <v>0</v>
      </c>
      <c r="I360" s="29">
        <f t="shared" ref="I360:L360" si="11">MAX(0, I330-I341) * I354 / 1000</f>
        <v>0</v>
      </c>
      <c r="J360" s="29">
        <f t="shared" si="11"/>
        <v>0</v>
      </c>
      <c r="K360" s="29">
        <f t="shared" si="11"/>
        <v>0</v>
      </c>
      <c r="L360" s="29">
        <f t="shared" si="11"/>
        <v>0</v>
      </c>
    </row>
    <row r="361" spans="2:13" ht="4" hidden="1" customHeight="1" outlineLevel="1" x14ac:dyDescent="0.15">
      <c r="D361" s="9"/>
      <c r="F361" s="1"/>
      <c r="H361" s="1"/>
      <c r="I361" s="1"/>
      <c r="J361" s="1"/>
      <c r="K361" s="1"/>
      <c r="L361" s="1"/>
    </row>
    <row r="362" spans="2:13" s="1" customFormat="1" ht="15" hidden="1" customHeight="1" outlineLevel="1" x14ac:dyDescent="0.15">
      <c r="B362" s="7"/>
      <c r="D362" s="9" t="s">
        <v>252</v>
      </c>
      <c r="F362" s="8" t="s">
        <v>250</v>
      </c>
      <c r="H362" s="30">
        <f>IF(H356=0, 0, H360/H356)</f>
        <v>0</v>
      </c>
      <c r="I362" s="30">
        <f>IF(I356=0, 0, I360/I356)</f>
        <v>0</v>
      </c>
      <c r="J362" s="30">
        <f>IF(J356=0, 0, J360/J356)</f>
        <v>0</v>
      </c>
      <c r="K362" s="30">
        <f>IF(K356=0, 0, K360/K356)</f>
        <v>0</v>
      </c>
      <c r="L362" s="30">
        <f>IF(L356=0, 0, L360/L356)</f>
        <v>0</v>
      </c>
    </row>
    <row r="363" spans="2:13" ht="4" hidden="1" customHeight="1" outlineLevel="1" x14ac:dyDescent="0.15">
      <c r="D363" s="9"/>
      <c r="F363" s="1"/>
      <c r="H363" s="1"/>
      <c r="I363" s="1"/>
      <c r="J363" s="1"/>
      <c r="K363" s="1"/>
      <c r="L363" s="1"/>
    </row>
    <row r="364" spans="2:13" s="1" customFormat="1" ht="15" hidden="1" customHeight="1" outlineLevel="1" x14ac:dyDescent="0.15">
      <c r="B364" s="7"/>
      <c r="C364" s="7"/>
      <c r="D364" s="9" t="s">
        <v>251</v>
      </c>
      <c r="F364" s="8" t="s">
        <v>259</v>
      </c>
      <c r="H364" s="31"/>
      <c r="I364" s="30">
        <f>IF(H362=0, 0, -(I362-H362) / H362)</f>
        <v>0</v>
      </c>
      <c r="J364" s="30">
        <f>IF(I362=0, 0, -(J362-I362) / I362)</f>
        <v>0</v>
      </c>
      <c r="K364" s="30">
        <f>IF(J362=0, 0, -(K362-J362) / J362)</f>
        <v>0</v>
      </c>
      <c r="L364" s="30">
        <f>IF(K362=0, 0, -(L362-K362) / K362)</f>
        <v>0</v>
      </c>
    </row>
    <row r="365" spans="2:13" hidden="1" outlineLevel="1" x14ac:dyDescent="0.15"/>
    <row r="366" spans="2:13" s="1" customFormat="1" ht="18" hidden="1" customHeight="1" outlineLevel="1" x14ac:dyDescent="0.15">
      <c r="B366" s="7"/>
      <c r="C366" s="91" t="s">
        <v>241</v>
      </c>
      <c r="D366" s="91"/>
      <c r="E366" s="93">
        <f>IF(AND(J317 = "Yes", OR(ISBLANK(Worker_Type_Filter), Worker_Type_Filter = H322),
 OR(ISBLANK(Country_Filter), Country_Filter = J322)), 1, 0)</f>
        <v>1</v>
      </c>
      <c r="F366" s="92"/>
      <c r="G366" s="92"/>
      <c r="H366" s="92" t="s">
        <v>4</v>
      </c>
      <c r="I366" s="92" t="s">
        <v>5</v>
      </c>
      <c r="J366" s="92" t="s">
        <v>6</v>
      </c>
      <c r="K366" s="92" t="s">
        <v>257</v>
      </c>
      <c r="L366" s="92" t="s">
        <v>258</v>
      </c>
      <c r="M366" s="92"/>
    </row>
    <row r="367" spans="2:13" ht="10" hidden="1" customHeight="1" outlineLevel="1" x14ac:dyDescent="0.15">
      <c r="C367" s="43" t="s">
        <v>248</v>
      </c>
    </row>
    <row r="368" spans="2:13" ht="4" hidden="1" customHeight="1" outlineLevel="1" x14ac:dyDescent="0.15"/>
    <row r="369" spans="2:14" s="1" customFormat="1" ht="15" hidden="1" customHeight="1" outlineLevel="1" x14ac:dyDescent="0.15">
      <c r="B369" s="7"/>
      <c r="C369" s="19">
        <v>1</v>
      </c>
      <c r="D369" s="9" t="s">
        <v>17</v>
      </c>
      <c r="F369" s="8" t="s">
        <v>9</v>
      </c>
      <c r="H369" s="29">
        <f>H352 * $E366</f>
        <v>0</v>
      </c>
      <c r="I369" s="29">
        <f>I352 * $E366</f>
        <v>0</v>
      </c>
      <c r="J369" s="29">
        <f>J352 * $E366</f>
        <v>0</v>
      </c>
      <c r="K369" s="29">
        <f>K352 * $E366</f>
        <v>0</v>
      </c>
      <c r="L369" s="29">
        <f>L352 * $E366</f>
        <v>0</v>
      </c>
    </row>
    <row r="370" spans="2:14" ht="4" hidden="1" customHeight="1" outlineLevel="1" x14ac:dyDescent="0.15">
      <c r="D370" s="9"/>
      <c r="F370" s="1"/>
      <c r="H370" s="1"/>
      <c r="I370" s="1"/>
      <c r="J370" s="1"/>
      <c r="K370" s="1"/>
      <c r="L370" s="1"/>
    </row>
    <row r="371" spans="2:14" s="1" customFormat="1" ht="15" hidden="1" customHeight="1" outlineLevel="1" x14ac:dyDescent="0.15">
      <c r="B371" s="7"/>
      <c r="C371" s="19">
        <v>2</v>
      </c>
      <c r="D371" s="9" t="s">
        <v>249</v>
      </c>
      <c r="F371" s="8" t="s">
        <v>9</v>
      </c>
      <c r="H371" s="29">
        <f>H354 * $E366</f>
        <v>0</v>
      </c>
      <c r="I371" s="29">
        <f>I354 * $E366</f>
        <v>0</v>
      </c>
      <c r="J371" s="29">
        <f>J354 * $E366</f>
        <v>0</v>
      </c>
      <c r="K371" s="29">
        <f>K354 * $E366</f>
        <v>0</v>
      </c>
      <c r="L371" s="29">
        <f>L354 * $E366</f>
        <v>0</v>
      </c>
    </row>
    <row r="372" spans="2:14" ht="4" hidden="1" customHeight="1" outlineLevel="1" x14ac:dyDescent="0.15">
      <c r="D372" s="9"/>
      <c r="F372" s="1"/>
      <c r="H372" s="1"/>
      <c r="I372" s="1"/>
      <c r="J372" s="1"/>
      <c r="K372" s="1"/>
      <c r="L372" s="1"/>
    </row>
    <row r="373" spans="2:14" s="1" customFormat="1" ht="15" hidden="1" customHeight="1" outlineLevel="1" x14ac:dyDescent="0.15">
      <c r="B373" s="7"/>
      <c r="C373" s="19">
        <v>3</v>
      </c>
      <c r="D373" s="9" t="s">
        <v>11</v>
      </c>
      <c r="F373" s="8" t="str">
        <f>ReportingCurrencyUnitLables</f>
        <v>USD 000s</v>
      </c>
      <c r="H373" s="29">
        <f>H356 * $E366</f>
        <v>0</v>
      </c>
      <c r="I373" s="29">
        <f>I356 * $E366</f>
        <v>0</v>
      </c>
      <c r="J373" s="29">
        <f>J356 * $E366</f>
        <v>0</v>
      </c>
      <c r="K373" s="29">
        <f>K356 * $E366</f>
        <v>0</v>
      </c>
      <c r="L373" s="29">
        <f>L356 * $E366</f>
        <v>0</v>
      </c>
    </row>
    <row r="374" spans="2:14" ht="4" hidden="1" customHeight="1" outlineLevel="1" x14ac:dyDescent="0.15">
      <c r="D374" s="9"/>
      <c r="F374" s="1"/>
      <c r="H374" s="1"/>
      <c r="I374" s="1"/>
      <c r="J374" s="1"/>
      <c r="K374" s="1"/>
      <c r="L374" s="1"/>
    </row>
    <row r="375" spans="2:14" s="1" customFormat="1" ht="15" hidden="1" customHeight="1" outlineLevel="1" x14ac:dyDescent="0.15">
      <c r="B375" s="7"/>
      <c r="C375" s="19">
        <v>4</v>
      </c>
      <c r="D375" s="9" t="s">
        <v>256</v>
      </c>
      <c r="F375" s="8" t="str">
        <f>ReportingCurrencyUnitLables</f>
        <v>USD 000s</v>
      </c>
      <c r="H375" s="29">
        <f>H360 * $E366</f>
        <v>0</v>
      </c>
      <c r="I375" s="29">
        <f>I360 * $E366</f>
        <v>0</v>
      </c>
      <c r="J375" s="29">
        <f>J360 * $E366</f>
        <v>0</v>
      </c>
      <c r="K375" s="29">
        <f>K360 * $E366</f>
        <v>0</v>
      </c>
      <c r="L375" s="29">
        <f>L360 * $E366</f>
        <v>0</v>
      </c>
    </row>
    <row r="376" spans="2:14" ht="4" hidden="1" customHeight="1" outlineLevel="1" x14ac:dyDescent="0.15">
      <c r="D376" s="9"/>
      <c r="F376" s="1"/>
      <c r="H376" s="1"/>
      <c r="I376" s="1"/>
      <c r="J376" s="1"/>
      <c r="K376" s="1"/>
      <c r="L376" s="1"/>
    </row>
    <row r="377" spans="2:14" ht="10" hidden="1" customHeight="1" outlineLevel="1" x14ac:dyDescent="0.15">
      <c r="B377" s="44"/>
      <c r="C377" s="41"/>
      <c r="D377" s="41"/>
      <c r="E377" s="41"/>
      <c r="F377" s="41"/>
      <c r="G377" s="41"/>
      <c r="H377" s="41"/>
      <c r="I377" s="45"/>
      <c r="J377" s="45"/>
      <c r="K377" s="45"/>
      <c r="L377" s="41"/>
      <c r="M377" s="41"/>
      <c r="N377" s="1"/>
    </row>
    <row r="378" spans="2:14" ht="10" customHeight="1" x14ac:dyDescent="0.15">
      <c r="B378" s="44"/>
      <c r="C378" s="41"/>
      <c r="D378" s="41"/>
      <c r="E378" s="41"/>
      <c r="F378" s="41"/>
      <c r="G378" s="41"/>
      <c r="H378" s="41"/>
      <c r="I378" s="45"/>
      <c r="J378" s="45"/>
      <c r="K378" s="45"/>
      <c r="L378" s="41"/>
      <c r="M378" s="41"/>
      <c r="N378" s="1"/>
    </row>
    <row r="379" spans="2:14" s="1" customFormat="1" ht="19" collapsed="1" x14ac:dyDescent="0.15">
      <c r="B379" s="83" cm="1">
        <f t="array" aca="1" ref="B379" ca="1">MAX($B$2:OFFSET(B379,-1,0)+1)</f>
        <v>7</v>
      </c>
      <c r="C379" s="84" t="str">
        <f>UPPER(J384) &amp;" / " &amp; K384  &amp; " / " &amp; L384 &amp; " / " &amp; H384</f>
        <v xml:space="preserve"> /  /  / </v>
      </c>
      <c r="D379" s="84"/>
      <c r="E379" s="41"/>
      <c r="F379" s="41"/>
      <c r="G379" s="41"/>
      <c r="H379" s="61" t="str">
        <f>IF(COUNTIF(E381:E437, "!")&gt;0, "!", "")</f>
        <v/>
      </c>
      <c r="I379" s="18" t="s">
        <v>240</v>
      </c>
      <c r="J379" s="2" t="s">
        <v>210</v>
      </c>
      <c r="K379" s="18" t="s">
        <v>267</v>
      </c>
      <c r="L379" s="42">
        <f>E428</f>
        <v>1</v>
      </c>
      <c r="M379" s="41"/>
    </row>
    <row r="380" spans="2:14" s="1" customFormat="1" ht="4" hidden="1" customHeight="1" outlineLevel="1" x14ac:dyDescent="0.15">
      <c r="B380" s="88"/>
      <c r="C380" s="89"/>
      <c r="D380" s="89"/>
      <c r="E380" s="89"/>
      <c r="F380" s="89"/>
      <c r="G380" s="89"/>
      <c r="H380" s="89"/>
      <c r="I380" s="90"/>
      <c r="J380" s="90"/>
      <c r="K380" s="90"/>
      <c r="L380" s="89"/>
      <c r="M380" s="89"/>
    </row>
    <row r="381" spans="2:14" ht="10" hidden="1" customHeight="1" outlineLevel="1" x14ac:dyDescent="0.15"/>
    <row r="382" spans="2:14" ht="15" hidden="1" customHeight="1" outlineLevel="1" x14ac:dyDescent="0.15">
      <c r="D382" s="1"/>
      <c r="E382" s="1"/>
      <c r="H382" s="4" t="s">
        <v>1</v>
      </c>
      <c r="J382" s="4" t="s">
        <v>0</v>
      </c>
      <c r="K382" s="4" t="s">
        <v>209</v>
      </c>
      <c r="L382" s="4" t="s">
        <v>264</v>
      </c>
    </row>
    <row r="383" spans="2:14" ht="5" hidden="1" customHeight="1" outlineLevel="1" x14ac:dyDescent="0.15">
      <c r="D383" s="1"/>
      <c r="E383" s="1"/>
      <c r="H383" s="1"/>
      <c r="J383" s="1"/>
      <c r="K383" s="1"/>
      <c r="L383" s="1"/>
    </row>
    <row r="384" spans="2:14" ht="15" hidden="1" customHeight="1" outlineLevel="1" x14ac:dyDescent="0.15">
      <c r="D384" s="9" t="s">
        <v>2</v>
      </c>
      <c r="E384" s="1"/>
      <c r="H384" s="2"/>
      <c r="J384" s="2"/>
      <c r="K384" s="2"/>
      <c r="L384" s="2"/>
    </row>
    <row r="385" spans="2:13" hidden="1" outlineLevel="1" x14ac:dyDescent="0.15">
      <c r="D385" s="1"/>
      <c r="E385" s="1"/>
      <c r="F385" s="1"/>
      <c r="H385" s="1"/>
      <c r="I385" s="1"/>
      <c r="J385" s="1"/>
      <c r="K385" s="1"/>
      <c r="L385" s="1"/>
    </row>
    <row r="386" spans="2:13" s="1" customFormat="1" ht="18" hidden="1" customHeight="1" outlineLevel="1" x14ac:dyDescent="0.15">
      <c r="B386" s="7"/>
      <c r="C386" s="91" t="s">
        <v>3</v>
      </c>
      <c r="D386" s="91"/>
      <c r="E386" s="91"/>
      <c r="F386" s="92"/>
      <c r="G386" s="92"/>
      <c r="H386" s="92" t="s">
        <v>4</v>
      </c>
      <c r="I386" s="92" t="s">
        <v>5</v>
      </c>
      <c r="J386" s="92" t="s">
        <v>6</v>
      </c>
      <c r="K386" s="92" t="s">
        <v>257</v>
      </c>
      <c r="L386" s="92" t="s">
        <v>258</v>
      </c>
      <c r="M386" s="92"/>
    </row>
    <row r="387" spans="2:13" ht="10" hidden="1" customHeight="1" outlineLevel="1" x14ac:dyDescent="0.15">
      <c r="H387" s="1"/>
      <c r="I387" s="1"/>
      <c r="J387" s="1"/>
      <c r="K387" s="1"/>
      <c r="L387" s="1"/>
    </row>
    <row r="388" spans="2:13" s="1" customFormat="1" ht="15" hidden="1" customHeight="1" outlineLevel="1" x14ac:dyDescent="0.15">
      <c r="B388" s="7"/>
      <c r="D388" s="9" t="s">
        <v>3</v>
      </c>
      <c r="F388" s="17" t="s">
        <v>321</v>
      </c>
      <c r="H388" s="22"/>
      <c r="I388" s="22"/>
      <c r="J388" s="22"/>
      <c r="K388" s="22"/>
      <c r="L388" s="22"/>
    </row>
    <row r="389" spans="2:13" ht="4" hidden="1" customHeight="1" outlineLevel="1" x14ac:dyDescent="0.15">
      <c r="D389" s="1"/>
      <c r="E389" s="1"/>
      <c r="F389" s="1"/>
      <c r="H389" s="1"/>
      <c r="I389" s="1"/>
      <c r="J389" s="1"/>
      <c r="K389" s="1"/>
      <c r="L389" s="1"/>
    </row>
    <row r="390" spans="2:13" s="1" customFormat="1" ht="15" hidden="1" customHeight="1" outlineLevel="1" x14ac:dyDescent="0.15">
      <c r="B390" s="7"/>
      <c r="D390" s="9" t="s">
        <v>246</v>
      </c>
      <c r="F390" s="8" t="str">
        <f>F392 &amp; ":" &amp; F388</f>
        <v>USD:[currency code]</v>
      </c>
      <c r="H390" s="24"/>
      <c r="I390" s="24"/>
      <c r="J390" s="24"/>
      <c r="K390" s="24"/>
      <c r="L390" s="24"/>
    </row>
    <row r="391" spans="2:13" ht="4" hidden="1" customHeight="1" outlineLevel="1" x14ac:dyDescent="0.15">
      <c r="D391" s="1"/>
      <c r="E391" s="1"/>
      <c r="F391" s="1"/>
      <c r="H391" s="1"/>
      <c r="I391" s="1"/>
      <c r="J391" s="1"/>
      <c r="K391" s="1"/>
      <c r="L391" s="1"/>
    </row>
    <row r="392" spans="2:13" s="1" customFormat="1" ht="15" hidden="1" customHeight="1" outlineLevel="1" x14ac:dyDescent="0.15">
      <c r="B392" s="7"/>
      <c r="D392" s="9" t="s">
        <v>16</v>
      </c>
      <c r="F392" s="8" t="str">
        <f>ReportingCurrency</f>
        <v>USD</v>
      </c>
      <c r="H392" s="28">
        <f>IF(H390=0, 0, H388/H390)</f>
        <v>0</v>
      </c>
      <c r="I392" s="28">
        <f>IF(I390=0, 0, I388/I390)</f>
        <v>0</v>
      </c>
      <c r="J392" s="28">
        <f>IF(J390=0, 0, J388/J390)</f>
        <v>0</v>
      </c>
      <c r="K392" s="28">
        <f>IF(K390=0, 0, K388/K390)</f>
        <v>0</v>
      </c>
      <c r="L392" s="28">
        <f>IF(L390=0, 0, L388/L390)</f>
        <v>0</v>
      </c>
    </row>
    <row r="393" spans="2:13" ht="4" hidden="1" customHeight="1" outlineLevel="1" x14ac:dyDescent="0.15">
      <c r="D393" s="1"/>
      <c r="E393" s="1"/>
      <c r="F393" s="1"/>
      <c r="H393" s="1"/>
      <c r="I393" s="1"/>
      <c r="J393" s="1"/>
      <c r="K393" s="1"/>
      <c r="L393" s="1"/>
    </row>
    <row r="394" spans="2:13" s="1" customFormat="1" ht="15" hidden="1" customHeight="1" outlineLevel="1" x14ac:dyDescent="0.15">
      <c r="B394" s="7"/>
      <c r="D394" s="9" t="s">
        <v>253</v>
      </c>
      <c r="F394" s="8" t="s">
        <v>254</v>
      </c>
      <c r="H394" s="2"/>
      <c r="I394" s="2"/>
      <c r="J394" s="2"/>
      <c r="K394" s="2"/>
      <c r="L394" s="2"/>
    </row>
    <row r="395" spans="2:13" ht="4" hidden="1" customHeight="1" outlineLevel="1" x14ac:dyDescent="0.15">
      <c r="D395" s="1"/>
      <c r="E395" s="1"/>
      <c r="F395" s="1"/>
      <c r="H395" s="1"/>
      <c r="I395" s="1"/>
      <c r="J395" s="1"/>
      <c r="K395" s="1"/>
      <c r="L395" s="1"/>
    </row>
    <row r="396" spans="2:13" s="1" customFormat="1" ht="15" hidden="1" customHeight="1" outlineLevel="1" x14ac:dyDescent="0.15">
      <c r="B396" s="7"/>
      <c r="D396" s="9" t="s">
        <v>280</v>
      </c>
      <c r="F396" s="8" t="s">
        <v>255</v>
      </c>
      <c r="H396" s="25"/>
      <c r="I396" s="25"/>
      <c r="J396" s="25"/>
      <c r="K396" s="25"/>
      <c r="L396" s="25"/>
    </row>
    <row r="397" spans="2:13" hidden="1" outlineLevel="1" x14ac:dyDescent="0.15">
      <c r="D397" s="1"/>
      <c r="E397" s="1"/>
      <c r="F397" s="1"/>
      <c r="H397" s="1"/>
      <c r="I397" s="1"/>
      <c r="J397" s="1"/>
      <c r="K397" s="1"/>
      <c r="L397" s="1"/>
    </row>
    <row r="398" spans="2:13" s="1" customFormat="1" ht="18" hidden="1" customHeight="1" outlineLevel="1" x14ac:dyDescent="0.15">
      <c r="B398" s="7"/>
      <c r="C398" s="91" t="s">
        <v>311</v>
      </c>
      <c r="D398" s="91"/>
      <c r="E398" s="91"/>
      <c r="F398" s="92"/>
      <c r="G398" s="92"/>
      <c r="H398" s="92" t="s">
        <v>4</v>
      </c>
      <c r="I398" s="92" t="s">
        <v>5</v>
      </c>
      <c r="J398" s="92" t="s">
        <v>6</v>
      </c>
      <c r="K398" s="92" t="s">
        <v>257</v>
      </c>
      <c r="L398" s="92" t="s">
        <v>258</v>
      </c>
      <c r="M398" s="92"/>
    </row>
    <row r="399" spans="2:13" ht="10" hidden="1" customHeight="1" outlineLevel="1" x14ac:dyDescent="0.15">
      <c r="H399" s="1"/>
      <c r="I399" s="1"/>
      <c r="J399" s="1"/>
      <c r="K399" s="1"/>
      <c r="L399" s="1"/>
    </row>
    <row r="400" spans="2:13" s="1" customFormat="1" ht="15" hidden="1" customHeight="1" outlineLevel="1" x14ac:dyDescent="0.15">
      <c r="B400" s="7"/>
      <c r="C400" s="62"/>
      <c r="D400" s="9" t="s">
        <v>318</v>
      </c>
      <c r="E400"/>
      <c r="F400" s="58" t="str">
        <f>F388</f>
        <v>[currency code]</v>
      </c>
      <c r="H400" s="23"/>
      <c r="I400" s="23"/>
      <c r="J400" s="23"/>
      <c r="K400" s="23"/>
      <c r="L400" s="23"/>
    </row>
    <row r="401" spans="2:13" ht="10" hidden="1" customHeight="1" outlineLevel="1" x14ac:dyDescent="0.15">
      <c r="D401" s="1"/>
      <c r="F401" s="1"/>
      <c r="H401" s="1"/>
      <c r="I401" s="1"/>
      <c r="J401" s="1"/>
      <c r="K401" s="1"/>
      <c r="L401" s="1"/>
    </row>
    <row r="402" spans="2:13" ht="15" hidden="1" customHeight="1" outlineLevel="1" x14ac:dyDescent="0.15">
      <c r="D402" s="60"/>
      <c r="F402" s="1"/>
      <c r="H402" s="98" t="s">
        <v>312</v>
      </c>
      <c r="I402" s="1"/>
      <c r="J402" s="1"/>
      <c r="K402" s="1"/>
      <c r="L402" s="1"/>
    </row>
    <row r="403" spans="2:13" s="1" customFormat="1" ht="15" hidden="1" customHeight="1" outlineLevel="1" x14ac:dyDescent="0.15">
      <c r="B403" s="7"/>
      <c r="D403" s="9" t="s">
        <v>319</v>
      </c>
      <c r="E403"/>
      <c r="F403" s="8" t="str">
        <f t="shared" ref="F403" si="12">ReportingCurrency</f>
        <v>USD</v>
      </c>
      <c r="H403" s="28">
        <f>IF(H390=0, 0, H400/H390)</f>
        <v>0</v>
      </c>
      <c r="I403" s="28">
        <f>IF(I390=0, 0, I400/I390)</f>
        <v>0</v>
      </c>
      <c r="J403" s="28">
        <f>IF(J390=0, 0, J400/J390)</f>
        <v>0</v>
      </c>
      <c r="K403" s="28">
        <f>IF(K390=0, 0, K400/K390)</f>
        <v>0</v>
      </c>
      <c r="L403" s="28">
        <f>IF(L390=0, 0, L400/L390)</f>
        <v>0</v>
      </c>
    </row>
    <row r="404" spans="2:13" hidden="1" outlineLevel="1" x14ac:dyDescent="0.15"/>
    <row r="405" spans="2:13" s="1" customFormat="1" ht="18" hidden="1" customHeight="1" outlineLevel="1" x14ac:dyDescent="0.15">
      <c r="B405" s="7"/>
      <c r="C405" s="91" t="s">
        <v>8</v>
      </c>
      <c r="D405" s="91"/>
      <c r="E405" s="91"/>
      <c r="F405" s="92"/>
      <c r="G405" s="92"/>
      <c r="H405" s="92" t="s">
        <v>4</v>
      </c>
      <c r="I405" s="92" t="s">
        <v>5</v>
      </c>
      <c r="J405" s="92" t="s">
        <v>6</v>
      </c>
      <c r="K405" s="92" t="s">
        <v>257</v>
      </c>
      <c r="L405" s="92" t="s">
        <v>258</v>
      </c>
      <c r="M405" s="92"/>
    </row>
    <row r="406" spans="2:13" ht="10" hidden="1" customHeight="1" outlineLevel="1" x14ac:dyDescent="0.15">
      <c r="H406" s="1"/>
      <c r="I406" s="1"/>
      <c r="J406" s="1"/>
      <c r="K406" s="1"/>
      <c r="L406" s="1"/>
    </row>
    <row r="407" spans="2:13" ht="15" hidden="1" customHeight="1" outlineLevel="1" x14ac:dyDescent="0.15">
      <c r="D407" s="9" t="s">
        <v>8</v>
      </c>
      <c r="F407" s="1"/>
      <c r="H407" s="99" t="str" cm="1">
        <f t="array" ref="H407">IF(OR(E408:E409 = "!"), "Red alert = missing data","")</f>
        <v/>
      </c>
      <c r="I407" s="1"/>
      <c r="J407" s="1"/>
      <c r="K407" s="1"/>
      <c r="L407" s="1"/>
    </row>
    <row r="408" spans="2:13" s="1" customFormat="1" ht="15" hidden="1" customHeight="1" outlineLevel="1" x14ac:dyDescent="0.15">
      <c r="B408" s="7"/>
      <c r="D408" s="59" t="s">
        <v>309</v>
      </c>
      <c r="E408" s="61" t="str" cm="1">
        <f t="array" ref="E408">IF(MAX((H403:L403&gt;=H392:L392) * (H403:L403 &lt;&gt; 0) * (H408:L408=0)) &gt;0, "!", "")</f>
        <v/>
      </c>
      <c r="F408" s="8" t="s">
        <v>18</v>
      </c>
      <c r="H408" s="23"/>
      <c r="I408" s="23"/>
      <c r="J408" s="23"/>
      <c r="K408" s="23"/>
      <c r="L408" s="23"/>
    </row>
    <row r="409" spans="2:13" s="1" customFormat="1" ht="15" hidden="1" customHeight="1" outlineLevel="1" x14ac:dyDescent="0.15">
      <c r="B409" s="7"/>
      <c r="D409" s="59" t="s">
        <v>310</v>
      </c>
      <c r="E409" s="61" t="str" cm="1">
        <f t="array" ref="E409">IF(MAX((H403:L403&lt;H392:L392) * (H403:L403 &lt;&gt; 0) * (H409:L409=0)) &gt;0, "!", "")</f>
        <v/>
      </c>
      <c r="F409" s="8" t="s">
        <v>18</v>
      </c>
      <c r="H409" s="23"/>
      <c r="I409" s="23"/>
      <c r="J409" s="23"/>
      <c r="K409" s="23"/>
      <c r="L409" s="23"/>
    </row>
    <row r="410" spans="2:13" s="1" customFormat="1" ht="15" hidden="1" customHeight="1" outlineLevel="1" x14ac:dyDescent="0.15">
      <c r="B410" s="7"/>
      <c r="D410" s="59" t="s">
        <v>305</v>
      </c>
      <c r="E410"/>
      <c r="F410" s="8" t="s">
        <v>18</v>
      </c>
      <c r="H410" s="29">
        <f>H408+IF(H403&lt;H392, H409, 0)</f>
        <v>0</v>
      </c>
      <c r="I410" s="29">
        <f>I408+IF(I403&lt;I392, I409, 0)</f>
        <v>0</v>
      </c>
      <c r="J410" s="29">
        <f>J408+IF(J403&lt;J392, J409, 0)</f>
        <v>0</v>
      </c>
      <c r="K410" s="29">
        <f>K408+IF(K403&lt;K392, K409, 0)</f>
        <v>0</v>
      </c>
      <c r="L410" s="29">
        <f>L408+IF(L403&lt;L392, L409, 0)</f>
        <v>0</v>
      </c>
    </row>
    <row r="411" spans="2:13" hidden="1" outlineLevel="1" x14ac:dyDescent="0.15">
      <c r="D411" s="1"/>
      <c r="E411" s="1"/>
      <c r="F411" s="1"/>
      <c r="H411" s="1"/>
      <c r="I411" s="1"/>
      <c r="J411" s="1"/>
      <c r="K411" s="1"/>
      <c r="L411" s="1"/>
    </row>
    <row r="412" spans="2:13" s="1" customFormat="1" ht="18" hidden="1" customHeight="1" outlineLevel="1" x14ac:dyDescent="0.15">
      <c r="B412" s="7"/>
      <c r="C412" s="91" t="s">
        <v>10</v>
      </c>
      <c r="D412" s="91"/>
      <c r="E412" s="91"/>
      <c r="F412" s="92"/>
      <c r="G412" s="92"/>
      <c r="H412" s="97" t="s">
        <v>4</v>
      </c>
      <c r="I412" s="92" t="s">
        <v>5</v>
      </c>
      <c r="J412" s="92" t="s">
        <v>6</v>
      </c>
      <c r="K412" s="92" t="s">
        <v>257</v>
      </c>
      <c r="L412" s="92" t="s">
        <v>258</v>
      </c>
      <c r="M412" s="92"/>
    </row>
    <row r="413" spans="2:13" ht="10" hidden="1" customHeight="1" outlineLevel="1" x14ac:dyDescent="0.15"/>
    <row r="414" spans="2:13" s="1" customFormat="1" ht="15" hidden="1" customHeight="1" outlineLevel="1" x14ac:dyDescent="0.15">
      <c r="B414" s="7"/>
      <c r="D414" s="9" t="s">
        <v>17</v>
      </c>
      <c r="F414" s="8" t="s">
        <v>9</v>
      </c>
      <c r="H414" s="29">
        <f>H410</f>
        <v>0</v>
      </c>
      <c r="I414" s="29">
        <f>I410</f>
        <v>0</v>
      </c>
      <c r="J414" s="29">
        <f>J410</f>
        <v>0</v>
      </c>
      <c r="K414" s="29">
        <f>K410</f>
        <v>0</v>
      </c>
      <c r="L414" s="29">
        <f>L410</f>
        <v>0</v>
      </c>
    </row>
    <row r="415" spans="2:13" ht="4" hidden="1" customHeight="1" outlineLevel="1" x14ac:dyDescent="0.15">
      <c r="D415" s="9"/>
      <c r="F415" s="1"/>
      <c r="H415" s="1"/>
      <c r="I415" s="1"/>
      <c r="J415" s="1"/>
      <c r="K415" s="1"/>
      <c r="L415" s="1"/>
    </row>
    <row r="416" spans="2:13" s="1" customFormat="1" ht="15" hidden="1" customHeight="1" outlineLevel="1" x14ac:dyDescent="0.15">
      <c r="B416" s="7"/>
      <c r="D416" s="9" t="s">
        <v>249</v>
      </c>
      <c r="F416" s="8" t="s">
        <v>9</v>
      </c>
      <c r="H416" s="29">
        <f>IF(H403&lt;H392, H409, 0)</f>
        <v>0</v>
      </c>
      <c r="I416" s="29">
        <f>IF(I403&lt;I392, I409, 0)</f>
        <v>0</v>
      </c>
      <c r="J416" s="29">
        <f>IF(J403&lt;J392, J409, 0)</f>
        <v>0</v>
      </c>
      <c r="K416" s="29">
        <f>IF(K403&lt;K392, K409, 0)</f>
        <v>0</v>
      </c>
      <c r="L416" s="29">
        <f>IF(L403&lt;L392, L409, 0)</f>
        <v>0</v>
      </c>
    </row>
    <row r="417" spans="2:13" ht="4" hidden="1" customHeight="1" outlineLevel="1" x14ac:dyDescent="0.15">
      <c r="D417" s="9"/>
      <c r="F417" s="1"/>
      <c r="H417" s="1"/>
      <c r="I417" s="1"/>
      <c r="J417" s="1"/>
      <c r="K417" s="1"/>
      <c r="L417" s="1"/>
    </row>
    <row r="418" spans="2:13" s="1" customFormat="1" ht="15" hidden="1" customHeight="1" outlineLevel="1" x14ac:dyDescent="0.15">
      <c r="B418" s="7"/>
      <c r="D418" s="9" t="s">
        <v>11</v>
      </c>
      <c r="F418" s="8" t="str">
        <f>ReportingCurrencyUnitLables</f>
        <v>USD 000s</v>
      </c>
      <c r="H418" s="29">
        <f>H392 * H410 / 1000</f>
        <v>0</v>
      </c>
      <c r="I418" s="29">
        <f>I392 * I410 / 1000</f>
        <v>0</v>
      </c>
      <c r="J418" s="29">
        <f>J392 * J410 / 1000</f>
        <v>0</v>
      </c>
      <c r="K418" s="29">
        <f>K392 * K410 / 1000</f>
        <v>0</v>
      </c>
      <c r="L418" s="29">
        <f>L392 * L410 / 1000</f>
        <v>0</v>
      </c>
    </row>
    <row r="419" spans="2:13" ht="4" hidden="1" customHeight="1" outlineLevel="1" x14ac:dyDescent="0.15">
      <c r="D419" s="9"/>
      <c r="F419" s="1"/>
      <c r="H419" s="1"/>
      <c r="I419" s="1"/>
      <c r="J419" s="1"/>
      <c r="K419" s="1"/>
      <c r="L419" s="1"/>
    </row>
    <row r="420" spans="2:13" s="1" customFormat="1" ht="15" hidden="1" customHeight="1" outlineLevel="1" x14ac:dyDescent="0.15">
      <c r="B420" s="7"/>
      <c r="D420" s="9" t="s">
        <v>13</v>
      </c>
      <c r="F420" s="8" t="s">
        <v>14</v>
      </c>
      <c r="H420" s="30">
        <f>IF(H414=0,0,H416 / H414)</f>
        <v>0</v>
      </c>
      <c r="I420" s="30">
        <f>IF(I414=0,0,I416 / I414)</f>
        <v>0</v>
      </c>
      <c r="J420" s="30">
        <f>IF(J414=0,0,J416 / J414)</f>
        <v>0</v>
      </c>
      <c r="K420" s="30">
        <f>IF(K414=0,0,K416 / K414)</f>
        <v>0</v>
      </c>
      <c r="L420" s="30">
        <f>IF(L414=0,0,L416 / L414)</f>
        <v>0</v>
      </c>
    </row>
    <row r="421" spans="2:13" ht="4" hidden="1" customHeight="1" outlineLevel="1" x14ac:dyDescent="0.15">
      <c r="D421" s="9"/>
      <c r="F421" s="1"/>
      <c r="H421" s="1"/>
      <c r="I421" s="1"/>
      <c r="J421" s="1"/>
      <c r="K421" s="1"/>
      <c r="L421" s="1"/>
    </row>
    <row r="422" spans="2:13" ht="15" hidden="1" customHeight="1" outlineLevel="1" x14ac:dyDescent="0.15">
      <c r="D422" s="9" t="s">
        <v>302</v>
      </c>
      <c r="F422" s="8" t="str">
        <f>ReportingCurrencyUnitLables</f>
        <v>USD 000s</v>
      </c>
      <c r="G422" s="1"/>
      <c r="H422" s="29">
        <f>MAX(0, H392-H403) * H416 / 1000</f>
        <v>0</v>
      </c>
      <c r="I422" s="29">
        <f t="shared" ref="I422:L422" si="13">MAX(0, I392-I403) * I416 / 1000</f>
        <v>0</v>
      </c>
      <c r="J422" s="29">
        <f t="shared" si="13"/>
        <v>0</v>
      </c>
      <c r="K422" s="29">
        <f t="shared" si="13"/>
        <v>0</v>
      </c>
      <c r="L422" s="29">
        <f t="shared" si="13"/>
        <v>0</v>
      </c>
    </row>
    <row r="423" spans="2:13" ht="4" hidden="1" customHeight="1" outlineLevel="1" x14ac:dyDescent="0.15">
      <c r="D423" s="9"/>
      <c r="F423" s="1"/>
      <c r="H423" s="1"/>
      <c r="I423" s="1"/>
      <c r="J423" s="1"/>
      <c r="K423" s="1"/>
      <c r="L423" s="1"/>
    </row>
    <row r="424" spans="2:13" s="1" customFormat="1" ht="15" hidden="1" customHeight="1" outlineLevel="1" x14ac:dyDescent="0.15">
      <c r="B424" s="7"/>
      <c r="D424" s="9" t="s">
        <v>252</v>
      </c>
      <c r="F424" s="8" t="s">
        <v>250</v>
      </c>
      <c r="H424" s="30">
        <f>IF(H418=0, 0, H422/H418)</f>
        <v>0</v>
      </c>
      <c r="I424" s="30">
        <f>IF(I418=0, 0, I422/I418)</f>
        <v>0</v>
      </c>
      <c r="J424" s="30">
        <f>IF(J418=0, 0, J422/J418)</f>
        <v>0</v>
      </c>
      <c r="K424" s="30">
        <f>IF(K418=0, 0, K422/K418)</f>
        <v>0</v>
      </c>
      <c r="L424" s="30">
        <f>IF(L418=0, 0, L422/L418)</f>
        <v>0</v>
      </c>
    </row>
    <row r="425" spans="2:13" ht="4" hidden="1" customHeight="1" outlineLevel="1" x14ac:dyDescent="0.15">
      <c r="D425" s="9"/>
      <c r="F425" s="1"/>
      <c r="H425" s="1"/>
      <c r="I425" s="1"/>
      <c r="J425" s="1"/>
      <c r="K425" s="1"/>
      <c r="L425" s="1"/>
    </row>
    <row r="426" spans="2:13" s="1" customFormat="1" ht="15" hidden="1" customHeight="1" outlineLevel="1" x14ac:dyDescent="0.15">
      <c r="B426" s="7"/>
      <c r="C426" s="7"/>
      <c r="D426" s="9" t="s">
        <v>251</v>
      </c>
      <c r="F426" s="8" t="s">
        <v>259</v>
      </c>
      <c r="H426" s="31"/>
      <c r="I426" s="30">
        <f>IF(H424=0, 0, -(I424-H424) / H424)</f>
        <v>0</v>
      </c>
      <c r="J426" s="30">
        <f>IF(I424=0, 0, -(J424-I424) / I424)</f>
        <v>0</v>
      </c>
      <c r="K426" s="30">
        <f>IF(J424=0, 0, -(K424-J424) / J424)</f>
        <v>0</v>
      </c>
      <c r="L426" s="30">
        <f>IF(K424=0, 0, -(L424-K424) / K424)</f>
        <v>0</v>
      </c>
    </row>
    <row r="427" spans="2:13" hidden="1" outlineLevel="1" x14ac:dyDescent="0.15"/>
    <row r="428" spans="2:13" s="1" customFormat="1" ht="18" hidden="1" customHeight="1" outlineLevel="1" x14ac:dyDescent="0.15">
      <c r="B428" s="7"/>
      <c r="C428" s="91" t="s">
        <v>241</v>
      </c>
      <c r="D428" s="91"/>
      <c r="E428" s="93">
        <f>IF(AND(J379 = "Yes", OR(ISBLANK(Worker_Type_Filter), Worker_Type_Filter = H384),
 OR(ISBLANK(Country_Filter), Country_Filter = J384)), 1, 0)</f>
        <v>1</v>
      </c>
      <c r="F428" s="92"/>
      <c r="G428" s="92"/>
      <c r="H428" s="92" t="s">
        <v>4</v>
      </c>
      <c r="I428" s="92" t="s">
        <v>5</v>
      </c>
      <c r="J428" s="92" t="s">
        <v>6</v>
      </c>
      <c r="K428" s="92" t="s">
        <v>257</v>
      </c>
      <c r="L428" s="92" t="s">
        <v>258</v>
      </c>
      <c r="M428" s="92"/>
    </row>
    <row r="429" spans="2:13" ht="10" hidden="1" customHeight="1" outlineLevel="1" x14ac:dyDescent="0.15">
      <c r="C429" s="43" t="s">
        <v>248</v>
      </c>
    </row>
    <row r="430" spans="2:13" ht="4" hidden="1" customHeight="1" outlineLevel="1" x14ac:dyDescent="0.15"/>
    <row r="431" spans="2:13" s="1" customFormat="1" ht="15" hidden="1" customHeight="1" outlineLevel="1" x14ac:dyDescent="0.15">
      <c r="B431" s="7"/>
      <c r="C431" s="19">
        <v>1</v>
      </c>
      <c r="D431" s="9" t="s">
        <v>17</v>
      </c>
      <c r="F431" s="8" t="s">
        <v>9</v>
      </c>
      <c r="H431" s="29">
        <f>H414 * $E428</f>
        <v>0</v>
      </c>
      <c r="I431" s="29">
        <f>I414 * $E428</f>
        <v>0</v>
      </c>
      <c r="J431" s="29">
        <f>J414 * $E428</f>
        <v>0</v>
      </c>
      <c r="K431" s="29">
        <f>K414 * $E428</f>
        <v>0</v>
      </c>
      <c r="L431" s="29">
        <f>L414 * $E428</f>
        <v>0</v>
      </c>
    </row>
    <row r="432" spans="2:13" ht="4" hidden="1" customHeight="1" outlineLevel="1" x14ac:dyDescent="0.15">
      <c r="D432" s="9"/>
      <c r="F432" s="1"/>
      <c r="H432" s="1"/>
      <c r="I432" s="1"/>
      <c r="J432" s="1"/>
      <c r="K432" s="1"/>
      <c r="L432" s="1"/>
    </row>
    <row r="433" spans="2:14" s="1" customFormat="1" ht="15" hidden="1" customHeight="1" outlineLevel="1" x14ac:dyDescent="0.15">
      <c r="B433" s="7"/>
      <c r="C433" s="19">
        <v>2</v>
      </c>
      <c r="D433" s="9" t="s">
        <v>249</v>
      </c>
      <c r="F433" s="8" t="s">
        <v>9</v>
      </c>
      <c r="H433" s="29">
        <f>H416 * $E428</f>
        <v>0</v>
      </c>
      <c r="I433" s="29">
        <f>I416 * $E428</f>
        <v>0</v>
      </c>
      <c r="J433" s="29">
        <f>J416 * $E428</f>
        <v>0</v>
      </c>
      <c r="K433" s="29">
        <f>K416 * $E428</f>
        <v>0</v>
      </c>
      <c r="L433" s="29">
        <f>L416 * $E428</f>
        <v>0</v>
      </c>
    </row>
    <row r="434" spans="2:14" ht="4" hidden="1" customHeight="1" outlineLevel="1" x14ac:dyDescent="0.15">
      <c r="D434" s="9"/>
      <c r="F434" s="1"/>
      <c r="H434" s="1"/>
      <c r="I434" s="1"/>
      <c r="J434" s="1"/>
      <c r="K434" s="1"/>
      <c r="L434" s="1"/>
    </row>
    <row r="435" spans="2:14" s="1" customFormat="1" ht="15" hidden="1" customHeight="1" outlineLevel="1" x14ac:dyDescent="0.15">
      <c r="B435" s="7"/>
      <c r="C435" s="19">
        <v>3</v>
      </c>
      <c r="D435" s="9" t="s">
        <v>11</v>
      </c>
      <c r="F435" s="8" t="str">
        <f>ReportingCurrencyUnitLables</f>
        <v>USD 000s</v>
      </c>
      <c r="H435" s="29">
        <f>H418 * $E428</f>
        <v>0</v>
      </c>
      <c r="I435" s="29">
        <f>I418 * $E428</f>
        <v>0</v>
      </c>
      <c r="J435" s="29">
        <f>J418 * $E428</f>
        <v>0</v>
      </c>
      <c r="K435" s="29">
        <f>K418 * $E428</f>
        <v>0</v>
      </c>
      <c r="L435" s="29">
        <f>L418 * $E428</f>
        <v>0</v>
      </c>
    </row>
    <row r="436" spans="2:14" ht="4" hidden="1" customHeight="1" outlineLevel="1" x14ac:dyDescent="0.15">
      <c r="D436" s="9"/>
      <c r="F436" s="1"/>
      <c r="H436" s="1"/>
      <c r="I436" s="1"/>
      <c r="J436" s="1"/>
      <c r="K436" s="1"/>
      <c r="L436" s="1"/>
    </row>
    <row r="437" spans="2:14" s="1" customFormat="1" ht="15" hidden="1" customHeight="1" outlineLevel="1" x14ac:dyDescent="0.15">
      <c r="B437" s="7"/>
      <c r="C437" s="19">
        <v>4</v>
      </c>
      <c r="D437" s="9" t="s">
        <v>256</v>
      </c>
      <c r="F437" s="8" t="str">
        <f>ReportingCurrencyUnitLables</f>
        <v>USD 000s</v>
      </c>
      <c r="H437" s="29">
        <f>H422 * $E428</f>
        <v>0</v>
      </c>
      <c r="I437" s="29">
        <f>I422 * $E428</f>
        <v>0</v>
      </c>
      <c r="J437" s="29">
        <f>J422 * $E428</f>
        <v>0</v>
      </c>
      <c r="K437" s="29">
        <f>K422 * $E428</f>
        <v>0</v>
      </c>
      <c r="L437" s="29">
        <f>L422 * $E428</f>
        <v>0</v>
      </c>
    </row>
    <row r="438" spans="2:14" ht="4" hidden="1" customHeight="1" outlineLevel="1" x14ac:dyDescent="0.15">
      <c r="D438" s="9"/>
      <c r="F438" s="1"/>
      <c r="H438" s="1"/>
      <c r="I438" s="1"/>
      <c r="J438" s="1"/>
      <c r="K438" s="1"/>
      <c r="L438" s="1"/>
    </row>
    <row r="439" spans="2:14" ht="10" hidden="1" customHeight="1" outlineLevel="1" x14ac:dyDescent="0.15">
      <c r="B439" s="44"/>
      <c r="C439" s="41"/>
      <c r="D439" s="41"/>
      <c r="E439" s="41"/>
      <c r="F439" s="41"/>
      <c r="G439" s="41"/>
      <c r="H439" s="41"/>
      <c r="I439" s="45"/>
      <c r="J439" s="45"/>
      <c r="K439" s="45"/>
      <c r="L439" s="41"/>
      <c r="M439" s="41"/>
      <c r="N439" s="1"/>
    </row>
    <row r="440" spans="2:14" ht="10" customHeight="1" x14ac:dyDescent="0.15">
      <c r="B440" s="44"/>
      <c r="C440" s="41"/>
      <c r="D440" s="41"/>
      <c r="E440" s="41"/>
      <c r="F440" s="41"/>
      <c r="G440" s="41"/>
      <c r="H440" s="41"/>
      <c r="I440" s="45"/>
      <c r="J440" s="45"/>
      <c r="K440" s="45"/>
      <c r="L440" s="41"/>
      <c r="M440" s="41"/>
      <c r="N440" s="1"/>
    </row>
    <row r="441" spans="2:14" s="1" customFormat="1" ht="19" collapsed="1" x14ac:dyDescent="0.15">
      <c r="B441" s="83" cm="1">
        <f t="array" aca="1" ref="B441" ca="1">MAX($B$2:OFFSET(B441,-1,0)+1)</f>
        <v>8</v>
      </c>
      <c r="C441" s="84" t="str">
        <f>UPPER(J446) &amp;" / " &amp; K446  &amp; " / " &amp; L446 &amp; " / " &amp; H446</f>
        <v xml:space="preserve"> /  /  / </v>
      </c>
      <c r="D441" s="84"/>
      <c r="E441" s="41"/>
      <c r="F441" s="41"/>
      <c r="G441" s="41"/>
      <c r="H441" s="61" t="str">
        <f>IF(COUNTIF(E443:E499, "!")&gt;0, "!", "")</f>
        <v/>
      </c>
      <c r="I441" s="18" t="s">
        <v>240</v>
      </c>
      <c r="J441" s="2" t="s">
        <v>210</v>
      </c>
      <c r="K441" s="18" t="s">
        <v>267</v>
      </c>
      <c r="L441" s="42">
        <f>E490</f>
        <v>1</v>
      </c>
      <c r="M441" s="41"/>
    </row>
    <row r="442" spans="2:14" s="1" customFormat="1" ht="4" hidden="1" customHeight="1" outlineLevel="1" x14ac:dyDescent="0.15">
      <c r="B442" s="88"/>
      <c r="C442" s="89"/>
      <c r="D442" s="89"/>
      <c r="E442" s="89"/>
      <c r="F442" s="89"/>
      <c r="G442" s="89"/>
      <c r="H442" s="89"/>
      <c r="I442" s="90"/>
      <c r="J442" s="90"/>
      <c r="K442" s="90"/>
      <c r="L442" s="89"/>
      <c r="M442" s="89"/>
    </row>
    <row r="443" spans="2:14" ht="10" hidden="1" customHeight="1" outlineLevel="1" x14ac:dyDescent="0.15"/>
    <row r="444" spans="2:14" ht="15" hidden="1" customHeight="1" outlineLevel="1" x14ac:dyDescent="0.15">
      <c r="D444" s="1"/>
      <c r="E444" s="1"/>
      <c r="H444" s="4" t="s">
        <v>1</v>
      </c>
      <c r="J444" s="4" t="s">
        <v>0</v>
      </c>
      <c r="K444" s="4" t="s">
        <v>209</v>
      </c>
      <c r="L444" s="4" t="s">
        <v>264</v>
      </c>
    </row>
    <row r="445" spans="2:14" ht="5" hidden="1" customHeight="1" outlineLevel="1" x14ac:dyDescent="0.15">
      <c r="D445" s="1"/>
      <c r="E445" s="1"/>
      <c r="H445" s="1"/>
      <c r="J445" s="1"/>
      <c r="K445" s="1"/>
      <c r="L445" s="1"/>
    </row>
    <row r="446" spans="2:14" ht="15" hidden="1" customHeight="1" outlineLevel="1" x14ac:dyDescent="0.15">
      <c r="D446" s="9" t="s">
        <v>2</v>
      </c>
      <c r="E446" s="1"/>
      <c r="H446" s="2"/>
      <c r="J446" s="2"/>
      <c r="K446" s="2"/>
      <c r="L446" s="2"/>
    </row>
    <row r="447" spans="2:14" hidden="1" outlineLevel="1" x14ac:dyDescent="0.15">
      <c r="D447" s="1"/>
      <c r="E447" s="1"/>
      <c r="F447" s="1"/>
      <c r="H447" s="1"/>
      <c r="I447" s="1"/>
      <c r="J447" s="1"/>
      <c r="K447" s="1"/>
      <c r="L447" s="1"/>
    </row>
    <row r="448" spans="2:14" s="1" customFormat="1" ht="18" hidden="1" customHeight="1" outlineLevel="1" x14ac:dyDescent="0.15">
      <c r="B448" s="7"/>
      <c r="C448" s="91" t="s">
        <v>3</v>
      </c>
      <c r="D448" s="91"/>
      <c r="E448" s="91"/>
      <c r="F448" s="92"/>
      <c r="G448" s="92"/>
      <c r="H448" s="92" t="s">
        <v>4</v>
      </c>
      <c r="I448" s="92" t="s">
        <v>5</v>
      </c>
      <c r="J448" s="92" t="s">
        <v>6</v>
      </c>
      <c r="K448" s="92" t="s">
        <v>257</v>
      </c>
      <c r="L448" s="92" t="s">
        <v>258</v>
      </c>
      <c r="M448" s="92"/>
    </row>
    <row r="449" spans="2:13" ht="10" hidden="1" customHeight="1" outlineLevel="1" x14ac:dyDescent="0.15">
      <c r="H449" s="1"/>
      <c r="I449" s="1"/>
      <c r="J449" s="1"/>
      <c r="K449" s="1"/>
      <c r="L449" s="1"/>
    </row>
    <row r="450" spans="2:13" s="1" customFormat="1" ht="15" hidden="1" customHeight="1" outlineLevel="1" x14ac:dyDescent="0.15">
      <c r="B450" s="7"/>
      <c r="D450" s="9" t="s">
        <v>3</v>
      </c>
      <c r="F450" s="17" t="s">
        <v>321</v>
      </c>
      <c r="H450" s="22"/>
      <c r="I450" s="22"/>
      <c r="J450" s="22"/>
      <c r="K450" s="22"/>
      <c r="L450" s="22"/>
    </row>
    <row r="451" spans="2:13" ht="4" hidden="1" customHeight="1" outlineLevel="1" x14ac:dyDescent="0.15">
      <c r="D451" s="1"/>
      <c r="E451" s="1"/>
      <c r="F451" s="1"/>
      <c r="H451" s="1"/>
      <c r="I451" s="1"/>
      <c r="J451" s="1"/>
      <c r="K451" s="1"/>
      <c r="L451" s="1"/>
    </row>
    <row r="452" spans="2:13" s="1" customFormat="1" ht="15" hidden="1" customHeight="1" outlineLevel="1" x14ac:dyDescent="0.15">
      <c r="B452" s="7"/>
      <c r="D452" s="9" t="s">
        <v>246</v>
      </c>
      <c r="F452" s="8" t="str">
        <f>F454 &amp; ":" &amp; F450</f>
        <v>USD:[currency code]</v>
      </c>
      <c r="H452" s="24"/>
      <c r="I452" s="24"/>
      <c r="J452" s="24"/>
      <c r="K452" s="24"/>
      <c r="L452" s="24"/>
    </row>
    <row r="453" spans="2:13" ht="4" hidden="1" customHeight="1" outlineLevel="1" x14ac:dyDescent="0.15">
      <c r="D453" s="1"/>
      <c r="E453" s="1"/>
      <c r="F453" s="1"/>
      <c r="H453" s="1"/>
      <c r="I453" s="1"/>
      <c r="J453" s="1"/>
      <c r="K453" s="1"/>
      <c r="L453" s="1"/>
    </row>
    <row r="454" spans="2:13" s="1" customFormat="1" ht="15" hidden="1" customHeight="1" outlineLevel="1" x14ac:dyDescent="0.15">
      <c r="B454" s="7"/>
      <c r="D454" s="9" t="s">
        <v>16</v>
      </c>
      <c r="F454" s="8" t="str">
        <f>ReportingCurrency</f>
        <v>USD</v>
      </c>
      <c r="H454" s="28">
        <f>IF(H452=0, 0, H450/H452)</f>
        <v>0</v>
      </c>
      <c r="I454" s="28">
        <f>IF(I452=0, 0, I450/I452)</f>
        <v>0</v>
      </c>
      <c r="J454" s="28">
        <f>IF(J452=0, 0, J450/J452)</f>
        <v>0</v>
      </c>
      <c r="K454" s="28">
        <f>IF(K452=0, 0, K450/K452)</f>
        <v>0</v>
      </c>
      <c r="L454" s="28">
        <f>IF(L452=0, 0, L450/L452)</f>
        <v>0</v>
      </c>
    </row>
    <row r="455" spans="2:13" ht="4" hidden="1" customHeight="1" outlineLevel="1" x14ac:dyDescent="0.15">
      <c r="D455" s="1"/>
      <c r="E455" s="1"/>
      <c r="F455" s="1"/>
      <c r="H455" s="1"/>
      <c r="I455" s="1"/>
      <c r="J455" s="1"/>
      <c r="K455" s="1"/>
      <c r="L455" s="1"/>
    </row>
    <row r="456" spans="2:13" s="1" customFormat="1" ht="15" hidden="1" customHeight="1" outlineLevel="1" x14ac:dyDescent="0.15">
      <c r="B456" s="7"/>
      <c r="D456" s="9" t="s">
        <v>253</v>
      </c>
      <c r="F456" s="8" t="s">
        <v>254</v>
      </c>
      <c r="H456" s="2"/>
      <c r="I456" s="2"/>
      <c r="J456" s="2"/>
      <c r="K456" s="2"/>
      <c r="L456" s="2"/>
    </row>
    <row r="457" spans="2:13" ht="4" hidden="1" customHeight="1" outlineLevel="1" x14ac:dyDescent="0.15">
      <c r="D457" s="1"/>
      <c r="E457" s="1"/>
      <c r="F457" s="1"/>
      <c r="H457" s="1"/>
      <c r="I457" s="1"/>
      <c r="J457" s="1"/>
      <c r="K457" s="1"/>
      <c r="L457" s="1"/>
    </row>
    <row r="458" spans="2:13" s="1" customFormat="1" ht="15" hidden="1" customHeight="1" outlineLevel="1" x14ac:dyDescent="0.15">
      <c r="B458" s="7"/>
      <c r="D458" s="9" t="s">
        <v>280</v>
      </c>
      <c r="F458" s="8" t="s">
        <v>255</v>
      </c>
      <c r="H458" s="25"/>
      <c r="I458" s="25"/>
      <c r="J458" s="25"/>
      <c r="K458" s="25"/>
      <c r="L458" s="25"/>
    </row>
    <row r="459" spans="2:13" hidden="1" outlineLevel="1" x14ac:dyDescent="0.15">
      <c r="D459" s="1"/>
      <c r="E459" s="1"/>
      <c r="F459" s="1"/>
      <c r="H459" s="1"/>
      <c r="I459" s="1"/>
      <c r="J459" s="1"/>
      <c r="K459" s="1"/>
      <c r="L459" s="1"/>
    </row>
    <row r="460" spans="2:13" s="1" customFormat="1" ht="18" hidden="1" customHeight="1" outlineLevel="1" x14ac:dyDescent="0.15">
      <c r="B460" s="7"/>
      <c r="C460" s="91" t="s">
        <v>311</v>
      </c>
      <c r="D460" s="91"/>
      <c r="E460" s="91"/>
      <c r="F460" s="92"/>
      <c r="G460" s="92"/>
      <c r="H460" s="92" t="s">
        <v>4</v>
      </c>
      <c r="I460" s="92" t="s">
        <v>5</v>
      </c>
      <c r="J460" s="92" t="s">
        <v>6</v>
      </c>
      <c r="K460" s="92" t="s">
        <v>257</v>
      </c>
      <c r="L460" s="92" t="s">
        <v>258</v>
      </c>
      <c r="M460" s="92"/>
    </row>
    <row r="461" spans="2:13" ht="10" hidden="1" customHeight="1" outlineLevel="1" x14ac:dyDescent="0.15">
      <c r="H461" s="1"/>
      <c r="I461" s="1"/>
      <c r="J461" s="1"/>
      <c r="K461" s="1"/>
      <c r="L461" s="1"/>
    </row>
    <row r="462" spans="2:13" s="1" customFormat="1" ht="15" hidden="1" customHeight="1" outlineLevel="1" x14ac:dyDescent="0.15">
      <c r="B462" s="7"/>
      <c r="C462" s="62"/>
      <c r="D462" s="9" t="s">
        <v>318</v>
      </c>
      <c r="E462"/>
      <c r="F462" s="58" t="str">
        <f>F450</f>
        <v>[currency code]</v>
      </c>
      <c r="H462" s="23"/>
      <c r="I462" s="23"/>
      <c r="J462" s="23"/>
      <c r="K462" s="23"/>
      <c r="L462" s="23"/>
    </row>
    <row r="463" spans="2:13" ht="10" hidden="1" customHeight="1" outlineLevel="1" x14ac:dyDescent="0.15">
      <c r="D463" s="1"/>
      <c r="F463" s="1"/>
      <c r="H463" s="1"/>
      <c r="I463" s="1"/>
      <c r="J463" s="1"/>
      <c r="K463" s="1"/>
      <c r="L463" s="1"/>
    </row>
    <row r="464" spans="2:13" ht="15" hidden="1" customHeight="1" outlineLevel="1" x14ac:dyDescent="0.15">
      <c r="D464" s="60"/>
      <c r="F464" s="1"/>
      <c r="H464" s="98" t="s">
        <v>312</v>
      </c>
      <c r="I464" s="1"/>
      <c r="J464" s="1"/>
      <c r="K464" s="1"/>
      <c r="L464" s="1"/>
    </row>
    <row r="465" spans="2:13" s="1" customFormat="1" ht="15" hidden="1" customHeight="1" outlineLevel="1" x14ac:dyDescent="0.15">
      <c r="B465" s="7"/>
      <c r="D465" s="9" t="s">
        <v>319</v>
      </c>
      <c r="E465"/>
      <c r="F465" s="8" t="str">
        <f t="shared" ref="F465" si="14">ReportingCurrency</f>
        <v>USD</v>
      </c>
      <c r="H465" s="28">
        <f>IF(H452=0, 0, H462/H452)</f>
        <v>0</v>
      </c>
      <c r="I465" s="28">
        <f>IF(I452=0, 0, I462/I452)</f>
        <v>0</v>
      </c>
      <c r="J465" s="28">
        <f>IF(J452=0, 0, J462/J452)</f>
        <v>0</v>
      </c>
      <c r="K465" s="28">
        <f>IF(K452=0, 0, K462/K452)</f>
        <v>0</v>
      </c>
      <c r="L465" s="28">
        <f>IF(L452=0, 0, L462/L452)</f>
        <v>0</v>
      </c>
    </row>
    <row r="466" spans="2:13" hidden="1" outlineLevel="1" x14ac:dyDescent="0.15"/>
    <row r="467" spans="2:13" s="1" customFormat="1" ht="18" hidden="1" customHeight="1" outlineLevel="1" x14ac:dyDescent="0.15">
      <c r="B467" s="7"/>
      <c r="C467" s="91" t="s">
        <v>8</v>
      </c>
      <c r="D467" s="91"/>
      <c r="E467" s="91"/>
      <c r="F467" s="92"/>
      <c r="G467" s="92"/>
      <c r="H467" s="92" t="s">
        <v>4</v>
      </c>
      <c r="I467" s="92" t="s">
        <v>5</v>
      </c>
      <c r="J467" s="92" t="s">
        <v>6</v>
      </c>
      <c r="K467" s="92" t="s">
        <v>257</v>
      </c>
      <c r="L467" s="92" t="s">
        <v>258</v>
      </c>
      <c r="M467" s="92"/>
    </row>
    <row r="468" spans="2:13" ht="10" hidden="1" customHeight="1" outlineLevel="1" x14ac:dyDescent="0.15">
      <c r="H468" s="1"/>
      <c r="I468" s="1"/>
      <c r="J468" s="1"/>
      <c r="K468" s="1"/>
      <c r="L468" s="1"/>
    </row>
    <row r="469" spans="2:13" ht="15" hidden="1" customHeight="1" outlineLevel="1" x14ac:dyDescent="0.15">
      <c r="D469" s="9" t="s">
        <v>8</v>
      </c>
      <c r="F469" s="1"/>
      <c r="H469" s="99" t="str" cm="1">
        <f t="array" ref="H469">IF(OR(E470:E471 = "!"), "Red alert = missing data","")</f>
        <v/>
      </c>
      <c r="I469" s="1"/>
      <c r="J469" s="1"/>
      <c r="K469" s="1"/>
      <c r="L469" s="1"/>
    </row>
    <row r="470" spans="2:13" s="1" customFormat="1" ht="15" hidden="1" customHeight="1" outlineLevel="1" x14ac:dyDescent="0.15">
      <c r="B470" s="7"/>
      <c r="D470" s="59" t="s">
        <v>309</v>
      </c>
      <c r="E470" s="61" t="str" cm="1">
        <f t="array" ref="E470">IF(MAX((H465:L465&gt;=H454:L454) * (H465:L465 &lt;&gt; 0) * (H470:L470=0)) &gt;0, "!", "")</f>
        <v/>
      </c>
      <c r="F470" s="8" t="s">
        <v>18</v>
      </c>
      <c r="H470" s="23"/>
      <c r="I470" s="23"/>
      <c r="J470" s="23"/>
      <c r="K470" s="23"/>
      <c r="L470" s="23"/>
    </row>
    <row r="471" spans="2:13" s="1" customFormat="1" ht="15" hidden="1" customHeight="1" outlineLevel="1" x14ac:dyDescent="0.15">
      <c r="B471" s="7"/>
      <c r="D471" s="59" t="s">
        <v>310</v>
      </c>
      <c r="E471" s="61" t="str" cm="1">
        <f t="array" ref="E471">IF(MAX((H465:L465&lt;H454:L454) * (H465:L465 &lt;&gt; 0) * (H471:L471=0)) &gt;0, "!", "")</f>
        <v/>
      </c>
      <c r="F471" s="8" t="s">
        <v>18</v>
      </c>
      <c r="H471" s="23"/>
      <c r="I471" s="23"/>
      <c r="J471" s="23"/>
      <c r="K471" s="23"/>
      <c r="L471" s="23"/>
    </row>
    <row r="472" spans="2:13" s="1" customFormat="1" ht="15" hidden="1" customHeight="1" outlineLevel="1" x14ac:dyDescent="0.15">
      <c r="B472" s="7"/>
      <c r="D472" s="59" t="s">
        <v>305</v>
      </c>
      <c r="E472"/>
      <c r="F472" s="8" t="s">
        <v>18</v>
      </c>
      <c r="H472" s="29">
        <f>H470+IF(H465&lt;H454, H471, 0)</f>
        <v>0</v>
      </c>
      <c r="I472" s="29">
        <f>I470+IF(I465&lt;I454, I471, 0)</f>
        <v>0</v>
      </c>
      <c r="J472" s="29">
        <f>J470+IF(J465&lt;J454, J471, 0)</f>
        <v>0</v>
      </c>
      <c r="K472" s="29">
        <f>K470+IF(K465&lt;K454, K471, 0)</f>
        <v>0</v>
      </c>
      <c r="L472" s="29">
        <f>L470+IF(L465&lt;L454, L471, 0)</f>
        <v>0</v>
      </c>
    </row>
    <row r="473" spans="2:13" hidden="1" outlineLevel="1" x14ac:dyDescent="0.15">
      <c r="D473" s="1"/>
      <c r="E473" s="1"/>
      <c r="F473" s="1"/>
      <c r="H473" s="1"/>
      <c r="I473" s="1"/>
      <c r="J473" s="1"/>
      <c r="K473" s="1"/>
      <c r="L473" s="1"/>
    </row>
    <row r="474" spans="2:13" s="1" customFormat="1" ht="18" hidden="1" customHeight="1" outlineLevel="1" x14ac:dyDescent="0.15">
      <c r="B474" s="7"/>
      <c r="C474" s="91" t="s">
        <v>10</v>
      </c>
      <c r="D474" s="91"/>
      <c r="E474" s="91"/>
      <c r="F474" s="92"/>
      <c r="G474" s="92"/>
      <c r="H474" s="97" t="s">
        <v>4</v>
      </c>
      <c r="I474" s="92" t="s">
        <v>5</v>
      </c>
      <c r="J474" s="92" t="s">
        <v>6</v>
      </c>
      <c r="K474" s="92" t="s">
        <v>257</v>
      </c>
      <c r="L474" s="92" t="s">
        <v>258</v>
      </c>
      <c r="M474" s="92"/>
    </row>
    <row r="475" spans="2:13" ht="10" hidden="1" customHeight="1" outlineLevel="1" x14ac:dyDescent="0.15"/>
    <row r="476" spans="2:13" s="1" customFormat="1" ht="15" hidden="1" customHeight="1" outlineLevel="1" x14ac:dyDescent="0.15">
      <c r="B476" s="7"/>
      <c r="D476" s="9" t="s">
        <v>17</v>
      </c>
      <c r="F476" s="8" t="s">
        <v>9</v>
      </c>
      <c r="H476" s="29">
        <f>H472</f>
        <v>0</v>
      </c>
      <c r="I476" s="29">
        <f>I472</f>
        <v>0</v>
      </c>
      <c r="J476" s="29">
        <f>J472</f>
        <v>0</v>
      </c>
      <c r="K476" s="29">
        <f>K472</f>
        <v>0</v>
      </c>
      <c r="L476" s="29">
        <f>L472</f>
        <v>0</v>
      </c>
    </row>
    <row r="477" spans="2:13" ht="4" hidden="1" customHeight="1" outlineLevel="1" x14ac:dyDescent="0.15">
      <c r="D477" s="9"/>
      <c r="F477" s="1"/>
      <c r="H477" s="1"/>
      <c r="I477" s="1"/>
      <c r="J477" s="1"/>
      <c r="K477" s="1"/>
      <c r="L477" s="1"/>
    </row>
    <row r="478" spans="2:13" s="1" customFormat="1" ht="15" hidden="1" customHeight="1" outlineLevel="1" x14ac:dyDescent="0.15">
      <c r="B478" s="7"/>
      <c r="D478" s="9" t="s">
        <v>249</v>
      </c>
      <c r="F478" s="8" t="s">
        <v>9</v>
      </c>
      <c r="H478" s="29">
        <f>IF(H465&lt;H454, H471, 0)</f>
        <v>0</v>
      </c>
      <c r="I478" s="29">
        <f>IF(I465&lt;I454, I471, 0)</f>
        <v>0</v>
      </c>
      <c r="J478" s="29">
        <f>IF(J465&lt;J454, J471, 0)</f>
        <v>0</v>
      </c>
      <c r="K478" s="29">
        <f>IF(K465&lt;K454, K471, 0)</f>
        <v>0</v>
      </c>
      <c r="L478" s="29">
        <f>IF(L465&lt;L454, L471, 0)</f>
        <v>0</v>
      </c>
    </row>
    <row r="479" spans="2:13" ht="4" hidden="1" customHeight="1" outlineLevel="1" x14ac:dyDescent="0.15">
      <c r="D479" s="9"/>
      <c r="F479" s="1"/>
      <c r="H479" s="1"/>
      <c r="I479" s="1"/>
      <c r="J479" s="1"/>
      <c r="K479" s="1"/>
      <c r="L479" s="1"/>
    </row>
    <row r="480" spans="2:13" s="1" customFormat="1" ht="15" hidden="1" customHeight="1" outlineLevel="1" x14ac:dyDescent="0.15">
      <c r="B480" s="7"/>
      <c r="D480" s="9" t="s">
        <v>11</v>
      </c>
      <c r="F480" s="8" t="str">
        <f>ReportingCurrencyUnitLables</f>
        <v>USD 000s</v>
      </c>
      <c r="H480" s="29">
        <f>H454 * H472 / 1000</f>
        <v>0</v>
      </c>
      <c r="I480" s="29">
        <f>I454 * I472 / 1000</f>
        <v>0</v>
      </c>
      <c r="J480" s="29">
        <f>J454 * J472 / 1000</f>
        <v>0</v>
      </c>
      <c r="K480" s="29">
        <f>K454 * K472 / 1000</f>
        <v>0</v>
      </c>
      <c r="L480" s="29">
        <f>L454 * L472 / 1000</f>
        <v>0</v>
      </c>
    </row>
    <row r="481" spans="2:13" ht="4" hidden="1" customHeight="1" outlineLevel="1" x14ac:dyDescent="0.15">
      <c r="D481" s="9"/>
      <c r="F481" s="1"/>
      <c r="H481" s="1"/>
      <c r="I481" s="1"/>
      <c r="J481" s="1"/>
      <c r="K481" s="1"/>
      <c r="L481" s="1"/>
    </row>
    <row r="482" spans="2:13" s="1" customFormat="1" ht="15" hidden="1" customHeight="1" outlineLevel="1" x14ac:dyDescent="0.15">
      <c r="B482" s="7"/>
      <c r="D482" s="9" t="s">
        <v>13</v>
      </c>
      <c r="F482" s="8" t="s">
        <v>14</v>
      </c>
      <c r="H482" s="30">
        <f>IF(H476=0,0,H478 / H476)</f>
        <v>0</v>
      </c>
      <c r="I482" s="30">
        <f>IF(I476=0,0,I478 / I476)</f>
        <v>0</v>
      </c>
      <c r="J482" s="30">
        <f>IF(J476=0,0,J478 / J476)</f>
        <v>0</v>
      </c>
      <c r="K482" s="30">
        <f>IF(K476=0,0,K478 / K476)</f>
        <v>0</v>
      </c>
      <c r="L482" s="30">
        <f>IF(L476=0,0,L478 / L476)</f>
        <v>0</v>
      </c>
    </row>
    <row r="483" spans="2:13" ht="4" hidden="1" customHeight="1" outlineLevel="1" x14ac:dyDescent="0.15">
      <c r="D483" s="9"/>
      <c r="F483" s="1"/>
      <c r="H483" s="1"/>
      <c r="I483" s="1"/>
      <c r="J483" s="1"/>
      <c r="K483" s="1"/>
      <c r="L483" s="1"/>
    </row>
    <row r="484" spans="2:13" ht="15" hidden="1" customHeight="1" outlineLevel="1" x14ac:dyDescent="0.15">
      <c r="D484" s="9" t="s">
        <v>302</v>
      </c>
      <c r="F484" s="8" t="str">
        <f>ReportingCurrencyUnitLables</f>
        <v>USD 000s</v>
      </c>
      <c r="G484" s="1"/>
      <c r="H484" s="29">
        <f>MAX(0, H454-H465) * H478 / 1000</f>
        <v>0</v>
      </c>
      <c r="I484" s="29">
        <f t="shared" ref="I484:L484" si="15">MAX(0, I454-I465) * I478 / 1000</f>
        <v>0</v>
      </c>
      <c r="J484" s="29">
        <f t="shared" si="15"/>
        <v>0</v>
      </c>
      <c r="K484" s="29">
        <f t="shared" si="15"/>
        <v>0</v>
      </c>
      <c r="L484" s="29">
        <f t="shared" si="15"/>
        <v>0</v>
      </c>
    </row>
    <row r="485" spans="2:13" ht="4" hidden="1" customHeight="1" outlineLevel="1" x14ac:dyDescent="0.15">
      <c r="D485" s="9"/>
      <c r="F485" s="1"/>
      <c r="H485" s="1"/>
      <c r="I485" s="1"/>
      <c r="J485" s="1"/>
      <c r="K485" s="1"/>
      <c r="L485" s="1"/>
    </row>
    <row r="486" spans="2:13" s="1" customFormat="1" ht="15" hidden="1" customHeight="1" outlineLevel="1" x14ac:dyDescent="0.15">
      <c r="B486" s="7"/>
      <c r="D486" s="9" t="s">
        <v>252</v>
      </c>
      <c r="F486" s="8" t="s">
        <v>250</v>
      </c>
      <c r="H486" s="30">
        <f>IF(H480=0, 0, H484/H480)</f>
        <v>0</v>
      </c>
      <c r="I486" s="30">
        <f>IF(I480=0, 0, I484/I480)</f>
        <v>0</v>
      </c>
      <c r="J486" s="30">
        <f>IF(J480=0, 0, J484/J480)</f>
        <v>0</v>
      </c>
      <c r="K486" s="30">
        <f>IF(K480=0, 0, K484/K480)</f>
        <v>0</v>
      </c>
      <c r="L486" s="30">
        <f>IF(L480=0, 0, L484/L480)</f>
        <v>0</v>
      </c>
    </row>
    <row r="487" spans="2:13" ht="4" hidden="1" customHeight="1" outlineLevel="1" x14ac:dyDescent="0.15">
      <c r="D487" s="9"/>
      <c r="F487" s="1"/>
      <c r="H487" s="1"/>
      <c r="I487" s="1"/>
      <c r="J487" s="1"/>
      <c r="K487" s="1"/>
      <c r="L487" s="1"/>
    </row>
    <row r="488" spans="2:13" s="1" customFormat="1" ht="15" hidden="1" customHeight="1" outlineLevel="1" x14ac:dyDescent="0.15">
      <c r="B488" s="7"/>
      <c r="C488" s="7"/>
      <c r="D488" s="9" t="s">
        <v>251</v>
      </c>
      <c r="F488" s="8" t="s">
        <v>259</v>
      </c>
      <c r="H488" s="31"/>
      <c r="I488" s="30">
        <f>IF(H486=0, 0, -(I486-H486) / H486)</f>
        <v>0</v>
      </c>
      <c r="J488" s="30">
        <f>IF(I486=0, 0, -(J486-I486) / I486)</f>
        <v>0</v>
      </c>
      <c r="K488" s="30">
        <f>IF(J486=0, 0, -(K486-J486) / J486)</f>
        <v>0</v>
      </c>
      <c r="L488" s="30">
        <f>IF(K486=0, 0, -(L486-K486) / K486)</f>
        <v>0</v>
      </c>
    </row>
    <row r="489" spans="2:13" hidden="1" outlineLevel="1" x14ac:dyDescent="0.15"/>
    <row r="490" spans="2:13" s="1" customFormat="1" ht="18" hidden="1" customHeight="1" outlineLevel="1" x14ac:dyDescent="0.15">
      <c r="B490" s="7"/>
      <c r="C490" s="91" t="s">
        <v>241</v>
      </c>
      <c r="D490" s="91"/>
      <c r="E490" s="93">
        <f>IF(AND(J441 = "Yes", OR(ISBLANK(Worker_Type_Filter), Worker_Type_Filter = H446),
 OR(ISBLANK(Country_Filter), Country_Filter = J446)), 1, 0)</f>
        <v>1</v>
      </c>
      <c r="F490" s="92"/>
      <c r="G490" s="92"/>
      <c r="H490" s="92" t="s">
        <v>4</v>
      </c>
      <c r="I490" s="92" t="s">
        <v>5</v>
      </c>
      <c r="J490" s="92" t="s">
        <v>6</v>
      </c>
      <c r="K490" s="92" t="s">
        <v>257</v>
      </c>
      <c r="L490" s="92" t="s">
        <v>258</v>
      </c>
      <c r="M490" s="92"/>
    </row>
    <row r="491" spans="2:13" ht="10" hidden="1" customHeight="1" outlineLevel="1" x14ac:dyDescent="0.15">
      <c r="C491" s="43" t="s">
        <v>248</v>
      </c>
    </row>
    <row r="492" spans="2:13" ht="4" hidden="1" customHeight="1" outlineLevel="1" x14ac:dyDescent="0.15"/>
    <row r="493" spans="2:13" s="1" customFormat="1" ht="15" hidden="1" customHeight="1" outlineLevel="1" x14ac:dyDescent="0.15">
      <c r="B493" s="7"/>
      <c r="C493" s="19">
        <v>1</v>
      </c>
      <c r="D493" s="9" t="s">
        <v>17</v>
      </c>
      <c r="F493" s="8" t="s">
        <v>9</v>
      </c>
      <c r="H493" s="29">
        <f>H476 * $E490</f>
        <v>0</v>
      </c>
      <c r="I493" s="29">
        <f>I476 * $E490</f>
        <v>0</v>
      </c>
      <c r="J493" s="29">
        <f>J476 * $E490</f>
        <v>0</v>
      </c>
      <c r="K493" s="29">
        <f>K476 * $E490</f>
        <v>0</v>
      </c>
      <c r="L493" s="29">
        <f>L476 * $E490</f>
        <v>0</v>
      </c>
    </row>
    <row r="494" spans="2:13" ht="4" hidden="1" customHeight="1" outlineLevel="1" x14ac:dyDescent="0.15">
      <c r="D494" s="9"/>
      <c r="F494" s="1"/>
      <c r="H494" s="1"/>
      <c r="I494" s="1"/>
      <c r="J494" s="1"/>
      <c r="K494" s="1"/>
      <c r="L494" s="1"/>
    </row>
    <row r="495" spans="2:13" s="1" customFormat="1" ht="15" hidden="1" customHeight="1" outlineLevel="1" x14ac:dyDescent="0.15">
      <c r="B495" s="7"/>
      <c r="C495" s="19">
        <v>2</v>
      </c>
      <c r="D495" s="9" t="s">
        <v>249</v>
      </c>
      <c r="F495" s="8" t="s">
        <v>9</v>
      </c>
      <c r="H495" s="29">
        <f>H478 * $E490</f>
        <v>0</v>
      </c>
      <c r="I495" s="29">
        <f>I478 * $E490</f>
        <v>0</v>
      </c>
      <c r="J495" s="29">
        <f>J478 * $E490</f>
        <v>0</v>
      </c>
      <c r="K495" s="29">
        <f>K478 * $E490</f>
        <v>0</v>
      </c>
      <c r="L495" s="29">
        <f>L478 * $E490</f>
        <v>0</v>
      </c>
    </row>
    <row r="496" spans="2:13" ht="4" hidden="1" customHeight="1" outlineLevel="1" x14ac:dyDescent="0.15">
      <c r="D496" s="9"/>
      <c r="F496" s="1"/>
      <c r="H496" s="1"/>
      <c r="I496" s="1"/>
      <c r="J496" s="1"/>
      <c r="K496" s="1"/>
      <c r="L496" s="1"/>
    </row>
    <row r="497" spans="2:14" s="1" customFormat="1" ht="15" hidden="1" customHeight="1" outlineLevel="1" x14ac:dyDescent="0.15">
      <c r="B497" s="7"/>
      <c r="C497" s="19">
        <v>3</v>
      </c>
      <c r="D497" s="9" t="s">
        <v>11</v>
      </c>
      <c r="F497" s="8" t="str">
        <f>ReportingCurrencyUnitLables</f>
        <v>USD 000s</v>
      </c>
      <c r="H497" s="29">
        <f>H480 * $E490</f>
        <v>0</v>
      </c>
      <c r="I497" s="29">
        <f>I480 * $E490</f>
        <v>0</v>
      </c>
      <c r="J497" s="29">
        <f>J480 * $E490</f>
        <v>0</v>
      </c>
      <c r="K497" s="29">
        <f>K480 * $E490</f>
        <v>0</v>
      </c>
      <c r="L497" s="29">
        <f>L480 * $E490</f>
        <v>0</v>
      </c>
    </row>
    <row r="498" spans="2:14" ht="4" hidden="1" customHeight="1" outlineLevel="1" x14ac:dyDescent="0.15">
      <c r="D498" s="9"/>
      <c r="F498" s="1"/>
      <c r="H498" s="1"/>
      <c r="I498" s="1"/>
      <c r="J498" s="1"/>
      <c r="K498" s="1"/>
      <c r="L498" s="1"/>
    </row>
    <row r="499" spans="2:14" s="1" customFormat="1" ht="15" hidden="1" customHeight="1" outlineLevel="1" x14ac:dyDescent="0.15">
      <c r="B499" s="7"/>
      <c r="C499" s="19">
        <v>4</v>
      </c>
      <c r="D499" s="9" t="s">
        <v>256</v>
      </c>
      <c r="F499" s="8" t="str">
        <f>ReportingCurrencyUnitLables</f>
        <v>USD 000s</v>
      </c>
      <c r="H499" s="29">
        <f>H484 * $E490</f>
        <v>0</v>
      </c>
      <c r="I499" s="29">
        <f>I484 * $E490</f>
        <v>0</v>
      </c>
      <c r="J499" s="29">
        <f>J484 * $E490</f>
        <v>0</v>
      </c>
      <c r="K499" s="29">
        <f>K484 * $E490</f>
        <v>0</v>
      </c>
      <c r="L499" s="29">
        <f>L484 * $E490</f>
        <v>0</v>
      </c>
    </row>
    <row r="500" spans="2:14" ht="4" hidden="1" customHeight="1" outlineLevel="1" x14ac:dyDescent="0.15">
      <c r="D500" s="9"/>
      <c r="F500" s="1"/>
      <c r="H500" s="1"/>
      <c r="I500" s="1"/>
      <c r="J500" s="1"/>
      <c r="K500" s="1"/>
      <c r="L500" s="1"/>
    </row>
    <row r="501" spans="2:14" ht="10" hidden="1" customHeight="1" outlineLevel="1" x14ac:dyDescent="0.15">
      <c r="B501" s="44"/>
      <c r="C501" s="41"/>
      <c r="D501" s="41"/>
      <c r="E501" s="41"/>
      <c r="F501" s="41"/>
      <c r="G501" s="41"/>
      <c r="H501" s="41"/>
      <c r="I501" s="45"/>
      <c r="J501" s="45"/>
      <c r="K501" s="45"/>
      <c r="L501" s="41"/>
      <c r="M501" s="41"/>
      <c r="N501" s="1"/>
    </row>
    <row r="502" spans="2:14" ht="10" customHeight="1" x14ac:dyDescent="0.15">
      <c r="B502" s="44"/>
      <c r="C502" s="41"/>
      <c r="D502" s="41"/>
      <c r="E502" s="41"/>
      <c r="F502" s="41"/>
      <c r="G502" s="41"/>
      <c r="H502" s="41"/>
      <c r="I502" s="45"/>
      <c r="J502" s="45"/>
      <c r="K502" s="45"/>
      <c r="L502" s="41"/>
      <c r="M502" s="41"/>
      <c r="N502" s="1"/>
    </row>
    <row r="503" spans="2:14" s="1" customFormat="1" ht="19" collapsed="1" x14ac:dyDescent="0.15">
      <c r="B503" s="83" cm="1">
        <f t="array" aca="1" ref="B503" ca="1">MAX($B$2:OFFSET(B503,-1,0)+1)</f>
        <v>9</v>
      </c>
      <c r="C503" s="84" t="str">
        <f>UPPER(J508) &amp;" / " &amp; K508  &amp; " / " &amp; L508 &amp; " / " &amp; H508</f>
        <v xml:space="preserve"> /  /  / </v>
      </c>
      <c r="D503" s="84"/>
      <c r="E503" s="41"/>
      <c r="F503" s="41"/>
      <c r="G503" s="41"/>
      <c r="H503" s="61" t="str">
        <f>IF(COUNTIF(E505:E561, "!")&gt;0, "!", "")</f>
        <v/>
      </c>
      <c r="I503" s="18" t="s">
        <v>240</v>
      </c>
      <c r="J503" s="2" t="s">
        <v>210</v>
      </c>
      <c r="K503" s="18" t="s">
        <v>267</v>
      </c>
      <c r="L503" s="42">
        <f>E552</f>
        <v>1</v>
      </c>
      <c r="M503" s="41"/>
    </row>
    <row r="504" spans="2:14" s="1" customFormat="1" ht="4" hidden="1" customHeight="1" outlineLevel="1" x14ac:dyDescent="0.15">
      <c r="B504" s="88"/>
      <c r="C504" s="89"/>
      <c r="D504" s="89"/>
      <c r="E504" s="89"/>
      <c r="F504" s="89"/>
      <c r="G504" s="89"/>
      <c r="H504" s="89"/>
      <c r="I504" s="90"/>
      <c r="J504" s="90"/>
      <c r="K504" s="90"/>
      <c r="L504" s="89"/>
      <c r="M504" s="89"/>
    </row>
    <row r="505" spans="2:14" ht="10" hidden="1" customHeight="1" outlineLevel="1" x14ac:dyDescent="0.15"/>
    <row r="506" spans="2:14" ht="15" hidden="1" customHeight="1" outlineLevel="1" x14ac:dyDescent="0.15">
      <c r="D506" s="1"/>
      <c r="E506" s="1"/>
      <c r="H506" s="4" t="s">
        <v>1</v>
      </c>
      <c r="J506" s="4" t="s">
        <v>0</v>
      </c>
      <c r="K506" s="4" t="s">
        <v>209</v>
      </c>
      <c r="L506" s="4" t="s">
        <v>264</v>
      </c>
    </row>
    <row r="507" spans="2:14" ht="5" hidden="1" customHeight="1" outlineLevel="1" x14ac:dyDescent="0.15">
      <c r="D507" s="1"/>
      <c r="E507" s="1"/>
      <c r="H507" s="1"/>
      <c r="J507" s="1"/>
      <c r="K507" s="1"/>
      <c r="L507" s="1"/>
    </row>
    <row r="508" spans="2:14" ht="15" hidden="1" customHeight="1" outlineLevel="1" x14ac:dyDescent="0.15">
      <c r="D508" s="9" t="s">
        <v>2</v>
      </c>
      <c r="E508" s="1"/>
      <c r="H508" s="2"/>
      <c r="J508" s="2"/>
      <c r="K508" s="2"/>
      <c r="L508" s="2"/>
    </row>
    <row r="509" spans="2:14" hidden="1" outlineLevel="1" x14ac:dyDescent="0.15">
      <c r="D509" s="1"/>
      <c r="E509" s="1"/>
      <c r="F509" s="1"/>
      <c r="H509" s="1"/>
      <c r="I509" s="1"/>
      <c r="J509" s="1"/>
      <c r="K509" s="1"/>
      <c r="L509" s="1"/>
    </row>
    <row r="510" spans="2:14" s="1" customFormat="1" ht="18" hidden="1" customHeight="1" outlineLevel="1" x14ac:dyDescent="0.15">
      <c r="B510" s="7"/>
      <c r="C510" s="91" t="s">
        <v>3</v>
      </c>
      <c r="D510" s="91"/>
      <c r="E510" s="91"/>
      <c r="F510" s="92"/>
      <c r="G510" s="92"/>
      <c r="H510" s="92" t="s">
        <v>4</v>
      </c>
      <c r="I510" s="92" t="s">
        <v>5</v>
      </c>
      <c r="J510" s="92" t="s">
        <v>6</v>
      </c>
      <c r="K510" s="92" t="s">
        <v>257</v>
      </c>
      <c r="L510" s="92" t="s">
        <v>258</v>
      </c>
      <c r="M510" s="92"/>
    </row>
    <row r="511" spans="2:14" ht="10" hidden="1" customHeight="1" outlineLevel="1" x14ac:dyDescent="0.15">
      <c r="H511" s="1"/>
      <c r="I511" s="1"/>
      <c r="J511" s="1"/>
      <c r="K511" s="1"/>
      <c r="L511" s="1"/>
    </row>
    <row r="512" spans="2:14" s="1" customFormat="1" ht="15" hidden="1" customHeight="1" outlineLevel="1" x14ac:dyDescent="0.15">
      <c r="B512" s="7"/>
      <c r="D512" s="9" t="s">
        <v>3</v>
      </c>
      <c r="F512" s="17" t="s">
        <v>321</v>
      </c>
      <c r="H512" s="22"/>
      <c r="I512" s="22"/>
      <c r="J512" s="22"/>
      <c r="K512" s="22"/>
      <c r="L512" s="22"/>
    </row>
    <row r="513" spans="2:13" ht="4" hidden="1" customHeight="1" outlineLevel="1" x14ac:dyDescent="0.15">
      <c r="D513" s="1"/>
      <c r="E513" s="1"/>
      <c r="F513" s="1"/>
      <c r="H513" s="1"/>
      <c r="I513" s="1"/>
      <c r="J513" s="1"/>
      <c r="K513" s="1"/>
      <c r="L513" s="1"/>
    </row>
    <row r="514" spans="2:13" s="1" customFormat="1" ht="15" hidden="1" customHeight="1" outlineLevel="1" x14ac:dyDescent="0.15">
      <c r="B514" s="7"/>
      <c r="D514" s="9" t="s">
        <v>246</v>
      </c>
      <c r="F514" s="8" t="str">
        <f>F516 &amp; ":" &amp; F512</f>
        <v>USD:[currency code]</v>
      </c>
      <c r="H514" s="24"/>
      <c r="I514" s="24"/>
      <c r="J514" s="24"/>
      <c r="K514" s="24"/>
      <c r="L514" s="24"/>
    </row>
    <row r="515" spans="2:13" ht="4" hidden="1" customHeight="1" outlineLevel="1" x14ac:dyDescent="0.15">
      <c r="D515" s="1"/>
      <c r="E515" s="1"/>
      <c r="F515" s="1"/>
      <c r="H515" s="1"/>
      <c r="I515" s="1"/>
      <c r="J515" s="1"/>
      <c r="K515" s="1"/>
      <c r="L515" s="1"/>
    </row>
    <row r="516" spans="2:13" s="1" customFormat="1" ht="15" hidden="1" customHeight="1" outlineLevel="1" x14ac:dyDescent="0.15">
      <c r="B516" s="7"/>
      <c r="D516" s="9" t="s">
        <v>16</v>
      </c>
      <c r="F516" s="8" t="str">
        <f>ReportingCurrency</f>
        <v>USD</v>
      </c>
      <c r="H516" s="28">
        <f>IF(H514=0, 0, H512/H514)</f>
        <v>0</v>
      </c>
      <c r="I516" s="28">
        <f>IF(I514=0, 0, I512/I514)</f>
        <v>0</v>
      </c>
      <c r="J516" s="28">
        <f>IF(J514=0, 0, J512/J514)</f>
        <v>0</v>
      </c>
      <c r="K516" s="28">
        <f>IF(K514=0, 0, K512/K514)</f>
        <v>0</v>
      </c>
      <c r="L516" s="28">
        <f>IF(L514=0, 0, L512/L514)</f>
        <v>0</v>
      </c>
    </row>
    <row r="517" spans="2:13" ht="4" hidden="1" customHeight="1" outlineLevel="1" x14ac:dyDescent="0.15">
      <c r="D517" s="1"/>
      <c r="E517" s="1"/>
      <c r="F517" s="1"/>
      <c r="H517" s="1"/>
      <c r="I517" s="1"/>
      <c r="J517" s="1"/>
      <c r="K517" s="1"/>
      <c r="L517" s="1"/>
    </row>
    <row r="518" spans="2:13" s="1" customFormat="1" ht="15" hidden="1" customHeight="1" outlineLevel="1" x14ac:dyDescent="0.15">
      <c r="B518" s="7"/>
      <c r="D518" s="9" t="s">
        <v>253</v>
      </c>
      <c r="F518" s="8" t="s">
        <v>254</v>
      </c>
      <c r="H518" s="2"/>
      <c r="I518" s="2"/>
      <c r="J518" s="2"/>
      <c r="K518" s="2"/>
      <c r="L518" s="2"/>
    </row>
    <row r="519" spans="2:13" ht="4" hidden="1" customHeight="1" outlineLevel="1" x14ac:dyDescent="0.15">
      <c r="D519" s="1"/>
      <c r="E519" s="1"/>
      <c r="F519" s="1"/>
      <c r="H519" s="1"/>
      <c r="I519" s="1"/>
      <c r="J519" s="1"/>
      <c r="K519" s="1"/>
      <c r="L519" s="1"/>
    </row>
    <row r="520" spans="2:13" s="1" customFormat="1" ht="15" hidden="1" customHeight="1" outlineLevel="1" x14ac:dyDescent="0.15">
      <c r="B520" s="7"/>
      <c r="D520" s="9" t="s">
        <v>280</v>
      </c>
      <c r="F520" s="8" t="s">
        <v>255</v>
      </c>
      <c r="H520" s="25"/>
      <c r="I520" s="25"/>
      <c r="J520" s="25"/>
      <c r="K520" s="25"/>
      <c r="L520" s="25"/>
    </row>
    <row r="521" spans="2:13" hidden="1" outlineLevel="1" x14ac:dyDescent="0.15">
      <c r="D521" s="1"/>
      <c r="E521" s="1"/>
      <c r="F521" s="1"/>
      <c r="H521" s="1"/>
      <c r="I521" s="1"/>
      <c r="J521" s="1"/>
      <c r="K521" s="1"/>
      <c r="L521" s="1"/>
    </row>
    <row r="522" spans="2:13" s="1" customFormat="1" ht="18" hidden="1" customHeight="1" outlineLevel="1" x14ac:dyDescent="0.15">
      <c r="B522" s="7"/>
      <c r="C522" s="91" t="s">
        <v>311</v>
      </c>
      <c r="D522" s="91"/>
      <c r="E522" s="91"/>
      <c r="F522" s="92"/>
      <c r="G522" s="92"/>
      <c r="H522" s="92" t="s">
        <v>4</v>
      </c>
      <c r="I522" s="92" t="s">
        <v>5</v>
      </c>
      <c r="J522" s="92" t="s">
        <v>6</v>
      </c>
      <c r="K522" s="92" t="s">
        <v>257</v>
      </c>
      <c r="L522" s="92" t="s">
        <v>258</v>
      </c>
      <c r="M522" s="92"/>
    </row>
    <row r="523" spans="2:13" ht="10" hidden="1" customHeight="1" outlineLevel="1" x14ac:dyDescent="0.15">
      <c r="H523" s="1"/>
      <c r="I523" s="1"/>
      <c r="J523" s="1"/>
      <c r="K523" s="1"/>
      <c r="L523" s="1"/>
    </row>
    <row r="524" spans="2:13" s="1" customFormat="1" ht="15" hidden="1" customHeight="1" outlineLevel="1" x14ac:dyDescent="0.15">
      <c r="B524" s="7"/>
      <c r="C524" s="62"/>
      <c r="D524" s="9" t="s">
        <v>318</v>
      </c>
      <c r="E524"/>
      <c r="F524" s="58" t="str">
        <f>F512</f>
        <v>[currency code]</v>
      </c>
      <c r="H524" s="23"/>
      <c r="I524" s="23"/>
      <c r="J524" s="23"/>
      <c r="K524" s="23"/>
      <c r="L524" s="23"/>
    </row>
    <row r="525" spans="2:13" ht="10" hidden="1" customHeight="1" outlineLevel="1" x14ac:dyDescent="0.15">
      <c r="D525" s="1"/>
      <c r="F525" s="1"/>
      <c r="H525" s="1"/>
      <c r="I525" s="1"/>
      <c r="J525" s="1"/>
      <c r="K525" s="1"/>
      <c r="L525" s="1"/>
    </row>
    <row r="526" spans="2:13" ht="15" hidden="1" customHeight="1" outlineLevel="1" x14ac:dyDescent="0.15">
      <c r="D526" s="60"/>
      <c r="F526" s="1"/>
      <c r="H526" s="98" t="s">
        <v>312</v>
      </c>
      <c r="I526" s="1"/>
      <c r="J526" s="1"/>
      <c r="K526" s="1"/>
      <c r="L526" s="1"/>
    </row>
    <row r="527" spans="2:13" s="1" customFormat="1" ht="15" hidden="1" customHeight="1" outlineLevel="1" x14ac:dyDescent="0.15">
      <c r="B527" s="7"/>
      <c r="D527" s="9" t="s">
        <v>319</v>
      </c>
      <c r="E527"/>
      <c r="F527" s="8" t="str">
        <f t="shared" ref="F527" si="16">ReportingCurrency</f>
        <v>USD</v>
      </c>
      <c r="H527" s="28">
        <f>IF(H514=0, 0, H524/H514)</f>
        <v>0</v>
      </c>
      <c r="I527" s="28">
        <f>IF(I514=0, 0, I524/I514)</f>
        <v>0</v>
      </c>
      <c r="J527" s="28">
        <f>IF(J514=0, 0, J524/J514)</f>
        <v>0</v>
      </c>
      <c r="K527" s="28">
        <f>IF(K514=0, 0, K524/K514)</f>
        <v>0</v>
      </c>
      <c r="L527" s="28">
        <f>IF(L514=0, 0, L524/L514)</f>
        <v>0</v>
      </c>
    </row>
    <row r="528" spans="2:13" hidden="1" outlineLevel="1" x14ac:dyDescent="0.15"/>
    <row r="529" spans="2:13" s="1" customFormat="1" ht="18" hidden="1" customHeight="1" outlineLevel="1" x14ac:dyDescent="0.15">
      <c r="B529" s="7"/>
      <c r="C529" s="91" t="s">
        <v>8</v>
      </c>
      <c r="D529" s="91"/>
      <c r="E529" s="91"/>
      <c r="F529" s="92"/>
      <c r="G529" s="92"/>
      <c r="H529" s="92" t="s">
        <v>4</v>
      </c>
      <c r="I529" s="92" t="s">
        <v>5</v>
      </c>
      <c r="J529" s="92" t="s">
        <v>6</v>
      </c>
      <c r="K529" s="92" t="s">
        <v>257</v>
      </c>
      <c r="L529" s="92" t="s">
        <v>258</v>
      </c>
      <c r="M529" s="92"/>
    </row>
    <row r="530" spans="2:13" ht="10" hidden="1" customHeight="1" outlineLevel="1" x14ac:dyDescent="0.15">
      <c r="H530" s="1"/>
      <c r="I530" s="1"/>
      <c r="J530" s="1"/>
      <c r="K530" s="1"/>
      <c r="L530" s="1"/>
    </row>
    <row r="531" spans="2:13" ht="15" hidden="1" customHeight="1" outlineLevel="1" x14ac:dyDescent="0.15">
      <c r="D531" s="9" t="s">
        <v>8</v>
      </c>
      <c r="F531" s="1"/>
      <c r="H531" s="99" t="str" cm="1">
        <f t="array" ref="H531">IF(OR(E532:E533 = "!"), "Red alert = missing data","")</f>
        <v/>
      </c>
      <c r="I531" s="1"/>
      <c r="J531" s="1"/>
      <c r="K531" s="1"/>
      <c r="L531" s="1"/>
    </row>
    <row r="532" spans="2:13" s="1" customFormat="1" ht="15" hidden="1" customHeight="1" outlineLevel="1" x14ac:dyDescent="0.15">
      <c r="B532" s="7"/>
      <c r="D532" s="59" t="s">
        <v>309</v>
      </c>
      <c r="E532" s="61" t="str" cm="1">
        <f t="array" ref="E532">IF(MAX((H527:L527&gt;=H516:L516) * (H527:L527 &lt;&gt; 0) * (H532:L532=0)) &gt;0, "!", "")</f>
        <v/>
      </c>
      <c r="F532" s="8" t="s">
        <v>18</v>
      </c>
      <c r="H532" s="23"/>
      <c r="I532" s="23"/>
      <c r="J532" s="23"/>
      <c r="K532" s="23"/>
      <c r="L532" s="23"/>
    </row>
    <row r="533" spans="2:13" s="1" customFormat="1" ht="15" hidden="1" customHeight="1" outlineLevel="1" x14ac:dyDescent="0.15">
      <c r="B533" s="7"/>
      <c r="D533" s="59" t="s">
        <v>310</v>
      </c>
      <c r="E533" s="61" t="str" cm="1">
        <f t="array" ref="E533">IF(MAX((H527:L527&lt;H516:L516) * (H527:L527 &lt;&gt; 0) * (H533:L533=0)) &gt;0, "!", "")</f>
        <v/>
      </c>
      <c r="F533" s="8" t="s">
        <v>18</v>
      </c>
      <c r="H533" s="23"/>
      <c r="I533" s="23"/>
      <c r="J533" s="23"/>
      <c r="K533" s="23"/>
      <c r="L533" s="23"/>
    </row>
    <row r="534" spans="2:13" s="1" customFormat="1" ht="15" hidden="1" customHeight="1" outlineLevel="1" x14ac:dyDescent="0.15">
      <c r="B534" s="7"/>
      <c r="D534" s="59" t="s">
        <v>305</v>
      </c>
      <c r="E534"/>
      <c r="F534" s="8" t="s">
        <v>18</v>
      </c>
      <c r="H534" s="29">
        <f>H532+IF(H527&lt;H516, H533, 0)</f>
        <v>0</v>
      </c>
      <c r="I534" s="29">
        <f>I532+IF(I527&lt;I516, I533, 0)</f>
        <v>0</v>
      </c>
      <c r="J534" s="29">
        <f>J532+IF(J527&lt;J516, J533, 0)</f>
        <v>0</v>
      </c>
      <c r="K534" s="29">
        <f>K532+IF(K527&lt;K516, K533, 0)</f>
        <v>0</v>
      </c>
      <c r="L534" s="29">
        <f>L532+IF(L527&lt;L516, L533, 0)</f>
        <v>0</v>
      </c>
    </row>
    <row r="535" spans="2:13" hidden="1" outlineLevel="1" x14ac:dyDescent="0.15">
      <c r="D535" s="1"/>
      <c r="E535" s="1"/>
      <c r="F535" s="1"/>
      <c r="H535" s="1"/>
      <c r="I535" s="1"/>
      <c r="J535" s="1"/>
      <c r="K535" s="1"/>
      <c r="L535" s="1"/>
    </row>
    <row r="536" spans="2:13" s="1" customFormat="1" ht="18" hidden="1" customHeight="1" outlineLevel="1" x14ac:dyDescent="0.15">
      <c r="B536" s="7"/>
      <c r="C536" s="91" t="s">
        <v>10</v>
      </c>
      <c r="D536" s="91"/>
      <c r="E536" s="91"/>
      <c r="F536" s="92"/>
      <c r="G536" s="92"/>
      <c r="H536" s="97" t="s">
        <v>4</v>
      </c>
      <c r="I536" s="92" t="s">
        <v>5</v>
      </c>
      <c r="J536" s="92" t="s">
        <v>6</v>
      </c>
      <c r="K536" s="92" t="s">
        <v>257</v>
      </c>
      <c r="L536" s="92" t="s">
        <v>258</v>
      </c>
      <c r="M536" s="92"/>
    </row>
    <row r="537" spans="2:13" ht="10" hidden="1" customHeight="1" outlineLevel="1" x14ac:dyDescent="0.15"/>
    <row r="538" spans="2:13" s="1" customFormat="1" ht="15" hidden="1" customHeight="1" outlineLevel="1" x14ac:dyDescent="0.15">
      <c r="B538" s="7"/>
      <c r="D538" s="9" t="s">
        <v>17</v>
      </c>
      <c r="F538" s="8" t="s">
        <v>9</v>
      </c>
      <c r="H538" s="29">
        <f>H534</f>
        <v>0</v>
      </c>
      <c r="I538" s="29">
        <f>I534</f>
        <v>0</v>
      </c>
      <c r="J538" s="29">
        <f>J534</f>
        <v>0</v>
      </c>
      <c r="K538" s="29">
        <f>K534</f>
        <v>0</v>
      </c>
      <c r="L538" s="29">
        <f>L534</f>
        <v>0</v>
      </c>
    </row>
    <row r="539" spans="2:13" ht="4" hidden="1" customHeight="1" outlineLevel="1" x14ac:dyDescent="0.15">
      <c r="D539" s="9"/>
      <c r="F539" s="1"/>
      <c r="H539" s="1"/>
      <c r="I539" s="1"/>
      <c r="J539" s="1"/>
      <c r="K539" s="1"/>
      <c r="L539" s="1"/>
    </row>
    <row r="540" spans="2:13" s="1" customFormat="1" ht="15" hidden="1" customHeight="1" outlineLevel="1" x14ac:dyDescent="0.15">
      <c r="B540" s="7"/>
      <c r="D540" s="9" t="s">
        <v>249</v>
      </c>
      <c r="F540" s="8" t="s">
        <v>9</v>
      </c>
      <c r="H540" s="29">
        <f>IF(H527&lt;H516, H533, 0)</f>
        <v>0</v>
      </c>
      <c r="I540" s="29">
        <f>IF(I527&lt;I516, I533, 0)</f>
        <v>0</v>
      </c>
      <c r="J540" s="29">
        <f>IF(J527&lt;J516, J533, 0)</f>
        <v>0</v>
      </c>
      <c r="K540" s="29">
        <f>IF(K527&lt;K516, K533, 0)</f>
        <v>0</v>
      </c>
      <c r="L540" s="29">
        <f>IF(L527&lt;L516, L533, 0)</f>
        <v>0</v>
      </c>
    </row>
    <row r="541" spans="2:13" ht="4" hidden="1" customHeight="1" outlineLevel="1" x14ac:dyDescent="0.15">
      <c r="D541" s="9"/>
      <c r="F541" s="1"/>
      <c r="H541" s="1"/>
      <c r="I541" s="1"/>
      <c r="J541" s="1"/>
      <c r="K541" s="1"/>
      <c r="L541" s="1"/>
    </row>
    <row r="542" spans="2:13" s="1" customFormat="1" ht="15" hidden="1" customHeight="1" outlineLevel="1" x14ac:dyDescent="0.15">
      <c r="B542" s="7"/>
      <c r="D542" s="9" t="s">
        <v>11</v>
      </c>
      <c r="F542" s="8" t="str">
        <f>ReportingCurrencyUnitLables</f>
        <v>USD 000s</v>
      </c>
      <c r="H542" s="29">
        <f>H516 * H534 / 1000</f>
        <v>0</v>
      </c>
      <c r="I542" s="29">
        <f>I516 * I534 / 1000</f>
        <v>0</v>
      </c>
      <c r="J542" s="29">
        <f>J516 * J534 / 1000</f>
        <v>0</v>
      </c>
      <c r="K542" s="29">
        <f>K516 * K534 / 1000</f>
        <v>0</v>
      </c>
      <c r="L542" s="29">
        <f>L516 * L534 / 1000</f>
        <v>0</v>
      </c>
    </row>
    <row r="543" spans="2:13" ht="4" hidden="1" customHeight="1" outlineLevel="1" x14ac:dyDescent="0.15">
      <c r="D543" s="9"/>
      <c r="F543" s="1"/>
      <c r="H543" s="1"/>
      <c r="I543" s="1"/>
      <c r="J543" s="1"/>
      <c r="K543" s="1"/>
      <c r="L543" s="1"/>
    </row>
    <row r="544" spans="2:13" s="1" customFormat="1" ht="15" hidden="1" customHeight="1" outlineLevel="1" x14ac:dyDescent="0.15">
      <c r="B544" s="7"/>
      <c r="D544" s="9" t="s">
        <v>13</v>
      </c>
      <c r="F544" s="8" t="s">
        <v>14</v>
      </c>
      <c r="H544" s="30">
        <f>IF(H538=0,0,H540 / H538)</f>
        <v>0</v>
      </c>
      <c r="I544" s="30">
        <f>IF(I538=0,0,I540 / I538)</f>
        <v>0</v>
      </c>
      <c r="J544" s="30">
        <f>IF(J538=0,0,J540 / J538)</f>
        <v>0</v>
      </c>
      <c r="K544" s="30">
        <f>IF(K538=0,0,K540 / K538)</f>
        <v>0</v>
      </c>
      <c r="L544" s="30">
        <f>IF(L538=0,0,L540 / L538)</f>
        <v>0</v>
      </c>
    </row>
    <row r="545" spans="2:13" ht="4" hidden="1" customHeight="1" outlineLevel="1" x14ac:dyDescent="0.15">
      <c r="D545" s="9"/>
      <c r="F545" s="1"/>
      <c r="H545" s="1"/>
      <c r="I545" s="1"/>
      <c r="J545" s="1"/>
      <c r="K545" s="1"/>
      <c r="L545" s="1"/>
    </row>
    <row r="546" spans="2:13" ht="15" hidden="1" customHeight="1" outlineLevel="1" x14ac:dyDescent="0.15">
      <c r="D546" s="9" t="s">
        <v>302</v>
      </c>
      <c r="F546" s="8" t="str">
        <f>ReportingCurrencyUnitLables</f>
        <v>USD 000s</v>
      </c>
      <c r="G546" s="1"/>
      <c r="H546" s="29">
        <f>MAX(0, H516-H527) * H540 / 1000</f>
        <v>0</v>
      </c>
      <c r="I546" s="29">
        <f t="shared" ref="I546:L546" si="17">MAX(0, I516-I527) * I540 / 1000</f>
        <v>0</v>
      </c>
      <c r="J546" s="29">
        <f t="shared" si="17"/>
        <v>0</v>
      </c>
      <c r="K546" s="29">
        <f t="shared" si="17"/>
        <v>0</v>
      </c>
      <c r="L546" s="29">
        <f t="shared" si="17"/>
        <v>0</v>
      </c>
    </row>
    <row r="547" spans="2:13" ht="4" hidden="1" customHeight="1" outlineLevel="1" x14ac:dyDescent="0.15">
      <c r="D547" s="9"/>
      <c r="F547" s="1"/>
      <c r="H547" s="1"/>
      <c r="I547" s="1"/>
      <c r="J547" s="1"/>
      <c r="K547" s="1"/>
      <c r="L547" s="1"/>
    </row>
    <row r="548" spans="2:13" s="1" customFormat="1" ht="15" hidden="1" customHeight="1" outlineLevel="1" x14ac:dyDescent="0.15">
      <c r="B548" s="7"/>
      <c r="D548" s="9" t="s">
        <v>252</v>
      </c>
      <c r="F548" s="8" t="s">
        <v>250</v>
      </c>
      <c r="H548" s="30">
        <f>IF(H542=0, 0, H546/H542)</f>
        <v>0</v>
      </c>
      <c r="I548" s="30">
        <f>IF(I542=0, 0, I546/I542)</f>
        <v>0</v>
      </c>
      <c r="J548" s="30">
        <f>IF(J542=0, 0, J546/J542)</f>
        <v>0</v>
      </c>
      <c r="K548" s="30">
        <f>IF(K542=0, 0, K546/K542)</f>
        <v>0</v>
      </c>
      <c r="L548" s="30">
        <f>IF(L542=0, 0, L546/L542)</f>
        <v>0</v>
      </c>
    </row>
    <row r="549" spans="2:13" ht="4" hidden="1" customHeight="1" outlineLevel="1" x14ac:dyDescent="0.15">
      <c r="D549" s="9"/>
      <c r="F549" s="1"/>
      <c r="H549" s="1"/>
      <c r="I549" s="1"/>
      <c r="J549" s="1"/>
      <c r="K549" s="1"/>
      <c r="L549" s="1"/>
    </row>
    <row r="550" spans="2:13" s="1" customFormat="1" ht="15" hidden="1" customHeight="1" outlineLevel="1" x14ac:dyDescent="0.15">
      <c r="B550" s="7"/>
      <c r="C550" s="7"/>
      <c r="D550" s="9" t="s">
        <v>251</v>
      </c>
      <c r="F550" s="8" t="s">
        <v>259</v>
      </c>
      <c r="H550" s="31"/>
      <c r="I550" s="30">
        <f>IF(H548=0, 0, -(I548-H548) / H548)</f>
        <v>0</v>
      </c>
      <c r="J550" s="30">
        <f>IF(I548=0, 0, -(J548-I548) / I548)</f>
        <v>0</v>
      </c>
      <c r="K550" s="30">
        <f>IF(J548=0, 0, -(K548-J548) / J548)</f>
        <v>0</v>
      </c>
      <c r="L550" s="30">
        <f>IF(K548=0, 0, -(L548-K548) / K548)</f>
        <v>0</v>
      </c>
    </row>
    <row r="551" spans="2:13" hidden="1" outlineLevel="1" x14ac:dyDescent="0.15"/>
    <row r="552" spans="2:13" s="1" customFormat="1" ht="18" hidden="1" customHeight="1" outlineLevel="1" x14ac:dyDescent="0.15">
      <c r="B552" s="7"/>
      <c r="C552" s="91" t="s">
        <v>241</v>
      </c>
      <c r="D552" s="91"/>
      <c r="E552" s="93">
        <f>IF(AND(J503 = "Yes", OR(ISBLANK(Worker_Type_Filter), Worker_Type_Filter = H508),
 OR(ISBLANK(Country_Filter), Country_Filter = J508)), 1, 0)</f>
        <v>1</v>
      </c>
      <c r="F552" s="92"/>
      <c r="G552" s="92"/>
      <c r="H552" s="92" t="s">
        <v>4</v>
      </c>
      <c r="I552" s="92" t="s">
        <v>5</v>
      </c>
      <c r="J552" s="92" t="s">
        <v>6</v>
      </c>
      <c r="K552" s="92" t="s">
        <v>257</v>
      </c>
      <c r="L552" s="92" t="s">
        <v>258</v>
      </c>
      <c r="M552" s="92"/>
    </row>
    <row r="553" spans="2:13" ht="10" hidden="1" customHeight="1" outlineLevel="1" x14ac:dyDescent="0.15">
      <c r="C553" s="43" t="s">
        <v>248</v>
      </c>
    </row>
    <row r="554" spans="2:13" ht="4" hidden="1" customHeight="1" outlineLevel="1" x14ac:dyDescent="0.15"/>
    <row r="555" spans="2:13" s="1" customFormat="1" ht="15" hidden="1" customHeight="1" outlineLevel="1" x14ac:dyDescent="0.15">
      <c r="B555" s="7"/>
      <c r="C555" s="19">
        <v>1</v>
      </c>
      <c r="D555" s="9" t="s">
        <v>17</v>
      </c>
      <c r="F555" s="8" t="s">
        <v>9</v>
      </c>
      <c r="H555" s="29">
        <f>H538 * $E552</f>
        <v>0</v>
      </c>
      <c r="I555" s="29">
        <f>I538 * $E552</f>
        <v>0</v>
      </c>
      <c r="J555" s="29">
        <f>J538 * $E552</f>
        <v>0</v>
      </c>
      <c r="K555" s="29">
        <f>K538 * $E552</f>
        <v>0</v>
      </c>
      <c r="L555" s="29">
        <f>L538 * $E552</f>
        <v>0</v>
      </c>
    </row>
    <row r="556" spans="2:13" ht="4" hidden="1" customHeight="1" outlineLevel="1" x14ac:dyDescent="0.15">
      <c r="D556" s="9"/>
      <c r="F556" s="1"/>
      <c r="H556" s="1"/>
      <c r="I556" s="1"/>
      <c r="J556" s="1"/>
      <c r="K556" s="1"/>
      <c r="L556" s="1"/>
    </row>
    <row r="557" spans="2:13" s="1" customFormat="1" ht="15" hidden="1" customHeight="1" outlineLevel="1" x14ac:dyDescent="0.15">
      <c r="B557" s="7"/>
      <c r="C557" s="19">
        <v>2</v>
      </c>
      <c r="D557" s="9" t="s">
        <v>249</v>
      </c>
      <c r="F557" s="8" t="s">
        <v>9</v>
      </c>
      <c r="H557" s="29">
        <f>H540 * $E552</f>
        <v>0</v>
      </c>
      <c r="I557" s="29">
        <f>I540 * $E552</f>
        <v>0</v>
      </c>
      <c r="J557" s="29">
        <f>J540 * $E552</f>
        <v>0</v>
      </c>
      <c r="K557" s="29">
        <f>K540 * $E552</f>
        <v>0</v>
      </c>
      <c r="L557" s="29">
        <f>L540 * $E552</f>
        <v>0</v>
      </c>
    </row>
    <row r="558" spans="2:13" ht="4" hidden="1" customHeight="1" outlineLevel="1" x14ac:dyDescent="0.15">
      <c r="D558" s="9"/>
      <c r="F558" s="1"/>
      <c r="H558" s="1"/>
      <c r="I558" s="1"/>
      <c r="J558" s="1"/>
      <c r="K558" s="1"/>
      <c r="L558" s="1"/>
    </row>
    <row r="559" spans="2:13" s="1" customFormat="1" ht="15" hidden="1" customHeight="1" outlineLevel="1" x14ac:dyDescent="0.15">
      <c r="B559" s="7"/>
      <c r="C559" s="19">
        <v>3</v>
      </c>
      <c r="D559" s="9" t="s">
        <v>11</v>
      </c>
      <c r="F559" s="8" t="str">
        <f>ReportingCurrencyUnitLables</f>
        <v>USD 000s</v>
      </c>
      <c r="H559" s="29">
        <f>H542 * $E552</f>
        <v>0</v>
      </c>
      <c r="I559" s="29">
        <f>I542 * $E552</f>
        <v>0</v>
      </c>
      <c r="J559" s="29">
        <f>J542 * $E552</f>
        <v>0</v>
      </c>
      <c r="K559" s="29">
        <f>K542 * $E552</f>
        <v>0</v>
      </c>
      <c r="L559" s="29">
        <f>L542 * $E552</f>
        <v>0</v>
      </c>
    </row>
    <row r="560" spans="2:13" ht="4" hidden="1" customHeight="1" outlineLevel="1" x14ac:dyDescent="0.15">
      <c r="D560" s="9"/>
      <c r="F560" s="1"/>
      <c r="H560" s="1"/>
      <c r="I560" s="1"/>
      <c r="J560" s="1"/>
      <c r="K560" s="1"/>
      <c r="L560" s="1"/>
    </row>
    <row r="561" spans="2:14" s="1" customFormat="1" ht="15" hidden="1" customHeight="1" outlineLevel="1" x14ac:dyDescent="0.15">
      <c r="B561" s="7"/>
      <c r="C561" s="19">
        <v>4</v>
      </c>
      <c r="D561" s="9" t="s">
        <v>256</v>
      </c>
      <c r="F561" s="8" t="str">
        <f>ReportingCurrencyUnitLables</f>
        <v>USD 000s</v>
      </c>
      <c r="H561" s="29">
        <f>H546 * $E552</f>
        <v>0</v>
      </c>
      <c r="I561" s="29">
        <f>I546 * $E552</f>
        <v>0</v>
      </c>
      <c r="J561" s="29">
        <f>J546 * $E552</f>
        <v>0</v>
      </c>
      <c r="K561" s="29">
        <f>K546 * $E552</f>
        <v>0</v>
      </c>
      <c r="L561" s="29">
        <f>L546 * $E552</f>
        <v>0</v>
      </c>
    </row>
    <row r="562" spans="2:14" ht="4" hidden="1" customHeight="1" outlineLevel="1" x14ac:dyDescent="0.15">
      <c r="D562" s="9"/>
      <c r="F562" s="1"/>
      <c r="H562" s="1"/>
      <c r="I562" s="1"/>
      <c r="J562" s="1"/>
      <c r="K562" s="1"/>
      <c r="L562" s="1"/>
    </row>
    <row r="563" spans="2:14" ht="10" hidden="1" customHeight="1" outlineLevel="1" x14ac:dyDescent="0.15">
      <c r="B563" s="44"/>
      <c r="C563" s="41"/>
      <c r="D563" s="41"/>
      <c r="E563" s="41"/>
      <c r="F563" s="41"/>
      <c r="G563" s="41"/>
      <c r="H563" s="41"/>
      <c r="I563" s="45"/>
      <c r="J563" s="45"/>
      <c r="K563" s="45"/>
      <c r="L563" s="41"/>
      <c r="M563" s="41"/>
      <c r="N563" s="1"/>
    </row>
    <row r="564" spans="2:14" ht="10" customHeight="1" x14ac:dyDescent="0.15">
      <c r="B564" s="44"/>
      <c r="C564" s="41"/>
      <c r="D564" s="41"/>
      <c r="E564" s="41"/>
      <c r="F564" s="41"/>
      <c r="G564" s="41"/>
      <c r="H564" s="41"/>
      <c r="I564" s="45"/>
      <c r="J564" s="45"/>
      <c r="K564" s="45"/>
      <c r="L564" s="41"/>
      <c r="M564" s="41"/>
      <c r="N564" s="1"/>
    </row>
    <row r="565" spans="2:14" s="1" customFormat="1" ht="19" collapsed="1" x14ac:dyDescent="0.15">
      <c r="B565" s="83" cm="1">
        <f t="array" aca="1" ref="B565" ca="1">MAX($B$2:OFFSET(B565,-1,0)+1)</f>
        <v>10</v>
      </c>
      <c r="C565" s="84" t="str">
        <f>UPPER(J570) &amp;" / " &amp; K570  &amp; " / " &amp; L570 &amp; " / " &amp; H570</f>
        <v xml:space="preserve"> /  /  / </v>
      </c>
      <c r="D565" s="84"/>
      <c r="E565" s="41"/>
      <c r="F565" s="41"/>
      <c r="G565" s="41"/>
      <c r="H565" s="61" t="str">
        <f>IF(COUNTIF(E567:E623, "!")&gt;0, "!", "")</f>
        <v/>
      </c>
      <c r="I565" s="18" t="s">
        <v>240</v>
      </c>
      <c r="J565" s="2" t="s">
        <v>210</v>
      </c>
      <c r="K565" s="18" t="s">
        <v>267</v>
      </c>
      <c r="L565" s="42">
        <f>E614</f>
        <v>1</v>
      </c>
      <c r="M565" s="41"/>
    </row>
    <row r="566" spans="2:14" s="1" customFormat="1" ht="4" hidden="1" customHeight="1" outlineLevel="1" x14ac:dyDescent="0.15">
      <c r="B566" s="88"/>
      <c r="C566" s="89"/>
      <c r="D566" s="89"/>
      <c r="E566" s="89"/>
      <c r="F566" s="89"/>
      <c r="G566" s="89"/>
      <c r="H566" s="89"/>
      <c r="I566" s="90"/>
      <c r="J566" s="90"/>
      <c r="K566" s="90"/>
      <c r="L566" s="89"/>
      <c r="M566" s="89"/>
    </row>
    <row r="567" spans="2:14" ht="10" hidden="1" customHeight="1" outlineLevel="1" x14ac:dyDescent="0.15"/>
    <row r="568" spans="2:14" ht="15" hidden="1" customHeight="1" outlineLevel="1" x14ac:dyDescent="0.15">
      <c r="D568" s="1"/>
      <c r="E568" s="1"/>
      <c r="H568" s="4" t="s">
        <v>1</v>
      </c>
      <c r="J568" s="4" t="s">
        <v>0</v>
      </c>
      <c r="K568" s="4" t="s">
        <v>209</v>
      </c>
      <c r="L568" s="4" t="s">
        <v>264</v>
      </c>
    </row>
    <row r="569" spans="2:14" ht="5" hidden="1" customHeight="1" outlineLevel="1" x14ac:dyDescent="0.15">
      <c r="D569" s="1"/>
      <c r="E569" s="1"/>
      <c r="H569" s="1"/>
      <c r="J569" s="1"/>
      <c r="K569" s="1"/>
      <c r="L569" s="1"/>
    </row>
    <row r="570" spans="2:14" ht="15" hidden="1" customHeight="1" outlineLevel="1" x14ac:dyDescent="0.15">
      <c r="D570" s="9" t="s">
        <v>2</v>
      </c>
      <c r="E570" s="1"/>
      <c r="H570" s="2"/>
      <c r="J570" s="2"/>
      <c r="K570" s="2"/>
      <c r="L570" s="2"/>
    </row>
    <row r="571" spans="2:14" hidden="1" outlineLevel="1" x14ac:dyDescent="0.15">
      <c r="D571" s="1"/>
      <c r="E571" s="1"/>
      <c r="F571" s="1"/>
      <c r="H571" s="1"/>
      <c r="I571" s="1"/>
      <c r="J571" s="1"/>
      <c r="K571" s="1"/>
      <c r="L571" s="1"/>
    </row>
    <row r="572" spans="2:14" s="1" customFormat="1" ht="18" hidden="1" customHeight="1" outlineLevel="1" x14ac:dyDescent="0.15">
      <c r="B572" s="7"/>
      <c r="C572" s="91" t="s">
        <v>3</v>
      </c>
      <c r="D572" s="91"/>
      <c r="E572" s="91"/>
      <c r="F572" s="92"/>
      <c r="G572" s="92"/>
      <c r="H572" s="92" t="s">
        <v>4</v>
      </c>
      <c r="I572" s="92" t="s">
        <v>5</v>
      </c>
      <c r="J572" s="92" t="s">
        <v>6</v>
      </c>
      <c r="K572" s="92" t="s">
        <v>257</v>
      </c>
      <c r="L572" s="92" t="s">
        <v>258</v>
      </c>
      <c r="M572" s="92"/>
    </row>
    <row r="573" spans="2:14" ht="10" hidden="1" customHeight="1" outlineLevel="1" x14ac:dyDescent="0.15">
      <c r="H573" s="1"/>
      <c r="I573" s="1"/>
      <c r="J573" s="1"/>
      <c r="K573" s="1"/>
      <c r="L573" s="1"/>
    </row>
    <row r="574" spans="2:14" s="1" customFormat="1" ht="15" hidden="1" customHeight="1" outlineLevel="1" x14ac:dyDescent="0.15">
      <c r="B574" s="7"/>
      <c r="D574" s="9" t="s">
        <v>3</v>
      </c>
      <c r="F574" s="17" t="s">
        <v>321</v>
      </c>
      <c r="H574" s="22"/>
      <c r="I574" s="22"/>
      <c r="J574" s="22"/>
      <c r="K574" s="22"/>
      <c r="L574" s="22"/>
    </row>
    <row r="575" spans="2:14" ht="4" hidden="1" customHeight="1" outlineLevel="1" x14ac:dyDescent="0.15">
      <c r="D575" s="1"/>
      <c r="E575" s="1"/>
      <c r="F575" s="1"/>
      <c r="H575" s="1"/>
      <c r="I575" s="1"/>
      <c r="J575" s="1"/>
      <c r="K575" s="1"/>
      <c r="L575" s="1"/>
    </row>
    <row r="576" spans="2:14" s="1" customFormat="1" ht="15" hidden="1" customHeight="1" outlineLevel="1" x14ac:dyDescent="0.15">
      <c r="B576" s="7"/>
      <c r="D576" s="9" t="s">
        <v>246</v>
      </c>
      <c r="F576" s="8" t="str">
        <f>F578 &amp; ":" &amp; F574</f>
        <v>USD:[currency code]</v>
      </c>
      <c r="H576" s="24"/>
      <c r="I576" s="24"/>
      <c r="J576" s="24"/>
      <c r="K576" s="24"/>
      <c r="L576" s="24"/>
    </row>
    <row r="577" spans="2:13" ht="4" hidden="1" customHeight="1" outlineLevel="1" x14ac:dyDescent="0.15">
      <c r="D577" s="1"/>
      <c r="E577" s="1"/>
      <c r="F577" s="1"/>
      <c r="H577" s="1"/>
      <c r="I577" s="1"/>
      <c r="J577" s="1"/>
      <c r="K577" s="1"/>
      <c r="L577" s="1"/>
    </row>
    <row r="578" spans="2:13" s="1" customFormat="1" ht="15" hidden="1" customHeight="1" outlineLevel="1" x14ac:dyDescent="0.15">
      <c r="B578" s="7"/>
      <c r="D578" s="9" t="s">
        <v>16</v>
      </c>
      <c r="F578" s="8" t="str">
        <f>ReportingCurrency</f>
        <v>USD</v>
      </c>
      <c r="H578" s="28">
        <f>IF(H576=0, 0, H574/H576)</f>
        <v>0</v>
      </c>
      <c r="I578" s="28">
        <f>IF(I576=0, 0, I574/I576)</f>
        <v>0</v>
      </c>
      <c r="J578" s="28">
        <f>IF(J576=0, 0, J574/J576)</f>
        <v>0</v>
      </c>
      <c r="K578" s="28">
        <f>IF(K576=0, 0, K574/K576)</f>
        <v>0</v>
      </c>
      <c r="L578" s="28">
        <f>IF(L576=0, 0, L574/L576)</f>
        <v>0</v>
      </c>
    </row>
    <row r="579" spans="2:13" ht="4" hidden="1" customHeight="1" outlineLevel="1" x14ac:dyDescent="0.15">
      <c r="D579" s="1"/>
      <c r="E579" s="1"/>
      <c r="F579" s="1"/>
      <c r="H579" s="1"/>
      <c r="I579" s="1"/>
      <c r="J579" s="1"/>
      <c r="K579" s="1"/>
      <c r="L579" s="1"/>
    </row>
    <row r="580" spans="2:13" s="1" customFormat="1" ht="15" hidden="1" customHeight="1" outlineLevel="1" x14ac:dyDescent="0.15">
      <c r="B580" s="7"/>
      <c r="D580" s="9" t="s">
        <v>253</v>
      </c>
      <c r="F580" s="8" t="s">
        <v>254</v>
      </c>
      <c r="H580" s="2"/>
      <c r="I580" s="2"/>
      <c r="J580" s="2"/>
      <c r="K580" s="2"/>
      <c r="L580" s="2"/>
    </row>
    <row r="581" spans="2:13" ht="4" hidden="1" customHeight="1" outlineLevel="1" x14ac:dyDescent="0.15">
      <c r="D581" s="1"/>
      <c r="E581" s="1"/>
      <c r="F581" s="1"/>
      <c r="H581" s="1"/>
      <c r="I581" s="1"/>
      <c r="J581" s="1"/>
      <c r="K581" s="1"/>
      <c r="L581" s="1"/>
    </row>
    <row r="582" spans="2:13" s="1" customFormat="1" ht="15" hidden="1" customHeight="1" outlineLevel="1" x14ac:dyDescent="0.15">
      <c r="B582" s="7"/>
      <c r="D582" s="9" t="s">
        <v>280</v>
      </c>
      <c r="F582" s="8" t="s">
        <v>255</v>
      </c>
      <c r="H582" s="25"/>
      <c r="I582" s="25"/>
      <c r="J582" s="25"/>
      <c r="K582" s="25"/>
      <c r="L582" s="25"/>
    </row>
    <row r="583" spans="2:13" hidden="1" outlineLevel="1" x14ac:dyDescent="0.15">
      <c r="D583" s="1"/>
      <c r="E583" s="1"/>
      <c r="F583" s="1"/>
      <c r="H583" s="1"/>
      <c r="I583" s="1"/>
      <c r="J583" s="1"/>
      <c r="K583" s="1"/>
      <c r="L583" s="1"/>
    </row>
    <row r="584" spans="2:13" s="1" customFormat="1" ht="18" hidden="1" customHeight="1" outlineLevel="1" x14ac:dyDescent="0.15">
      <c r="B584" s="7"/>
      <c r="C584" s="91" t="s">
        <v>311</v>
      </c>
      <c r="D584" s="91"/>
      <c r="E584" s="91"/>
      <c r="F584" s="92"/>
      <c r="G584" s="92"/>
      <c r="H584" s="92" t="s">
        <v>4</v>
      </c>
      <c r="I584" s="92" t="s">
        <v>5</v>
      </c>
      <c r="J584" s="92" t="s">
        <v>6</v>
      </c>
      <c r="K584" s="92" t="s">
        <v>257</v>
      </c>
      <c r="L584" s="92" t="s">
        <v>258</v>
      </c>
      <c r="M584" s="92"/>
    </row>
    <row r="585" spans="2:13" ht="10" hidden="1" customHeight="1" outlineLevel="1" x14ac:dyDescent="0.15">
      <c r="H585" s="1"/>
      <c r="I585" s="1"/>
      <c r="J585" s="1"/>
      <c r="K585" s="1"/>
      <c r="L585" s="1"/>
    </row>
    <row r="586" spans="2:13" s="1" customFormat="1" ht="15" hidden="1" customHeight="1" outlineLevel="1" x14ac:dyDescent="0.15">
      <c r="B586" s="7"/>
      <c r="C586" s="62"/>
      <c r="D586" s="9" t="s">
        <v>318</v>
      </c>
      <c r="E586"/>
      <c r="F586" s="58" t="str">
        <f>F574</f>
        <v>[currency code]</v>
      </c>
      <c r="H586" s="23"/>
      <c r="I586" s="23"/>
      <c r="J586" s="23"/>
      <c r="K586" s="23"/>
      <c r="L586" s="23"/>
    </row>
    <row r="587" spans="2:13" ht="10" hidden="1" customHeight="1" outlineLevel="1" x14ac:dyDescent="0.15">
      <c r="D587" s="1"/>
      <c r="F587" s="1"/>
      <c r="H587" s="1"/>
      <c r="I587" s="1"/>
      <c r="J587" s="1"/>
      <c r="K587" s="1"/>
      <c r="L587" s="1"/>
    </row>
    <row r="588" spans="2:13" ht="15" hidden="1" customHeight="1" outlineLevel="1" x14ac:dyDescent="0.15">
      <c r="D588" s="60"/>
      <c r="F588" s="1"/>
      <c r="H588" s="98" t="s">
        <v>312</v>
      </c>
      <c r="I588" s="1"/>
      <c r="J588" s="1"/>
      <c r="K588" s="1"/>
      <c r="L588" s="1"/>
    </row>
    <row r="589" spans="2:13" s="1" customFormat="1" ht="15" hidden="1" customHeight="1" outlineLevel="1" x14ac:dyDescent="0.15">
      <c r="B589" s="7"/>
      <c r="D589" s="9" t="s">
        <v>319</v>
      </c>
      <c r="E589"/>
      <c r="F589" s="8" t="str">
        <f t="shared" ref="F589" si="18">ReportingCurrency</f>
        <v>USD</v>
      </c>
      <c r="H589" s="28">
        <f>IF(H576=0, 0, H586/H576)</f>
        <v>0</v>
      </c>
      <c r="I589" s="28">
        <f>IF(I576=0, 0, I586/I576)</f>
        <v>0</v>
      </c>
      <c r="J589" s="28">
        <f>IF(J576=0, 0, J586/J576)</f>
        <v>0</v>
      </c>
      <c r="K589" s="28">
        <f>IF(K576=0, 0, K586/K576)</f>
        <v>0</v>
      </c>
      <c r="L589" s="28">
        <f>IF(L576=0, 0, L586/L576)</f>
        <v>0</v>
      </c>
    </row>
    <row r="590" spans="2:13" hidden="1" outlineLevel="1" x14ac:dyDescent="0.15"/>
    <row r="591" spans="2:13" s="1" customFormat="1" ht="18" hidden="1" customHeight="1" outlineLevel="1" x14ac:dyDescent="0.15">
      <c r="B591" s="7"/>
      <c r="C591" s="91" t="s">
        <v>8</v>
      </c>
      <c r="D591" s="91"/>
      <c r="E591" s="91"/>
      <c r="F591" s="92"/>
      <c r="G591" s="92"/>
      <c r="H591" s="92" t="s">
        <v>4</v>
      </c>
      <c r="I591" s="92" t="s">
        <v>5</v>
      </c>
      <c r="J591" s="92" t="s">
        <v>6</v>
      </c>
      <c r="K591" s="92" t="s">
        <v>257</v>
      </c>
      <c r="L591" s="92" t="s">
        <v>258</v>
      </c>
      <c r="M591" s="92"/>
    </row>
    <row r="592" spans="2:13" ht="10" hidden="1" customHeight="1" outlineLevel="1" x14ac:dyDescent="0.15">
      <c r="H592" s="1"/>
      <c r="I592" s="1"/>
      <c r="J592" s="1"/>
      <c r="K592" s="1"/>
      <c r="L592" s="1"/>
    </row>
    <row r="593" spans="2:13" ht="15" hidden="1" customHeight="1" outlineLevel="1" x14ac:dyDescent="0.15">
      <c r="D593" s="9" t="s">
        <v>8</v>
      </c>
      <c r="F593" s="1"/>
      <c r="H593" s="99" t="str" cm="1">
        <f t="array" ref="H593">IF(OR(E594:E595 = "!"), "Red alert = missing data","")</f>
        <v/>
      </c>
      <c r="I593" s="1"/>
      <c r="J593" s="1"/>
      <c r="K593" s="1"/>
      <c r="L593" s="1"/>
    </row>
    <row r="594" spans="2:13" s="1" customFormat="1" ht="15" hidden="1" customHeight="1" outlineLevel="1" x14ac:dyDescent="0.15">
      <c r="B594" s="7"/>
      <c r="D594" s="59" t="s">
        <v>309</v>
      </c>
      <c r="E594" s="61" t="str" cm="1">
        <f t="array" ref="E594">IF(MAX((H589:L589&gt;=H578:L578) * (H589:L589 &lt;&gt; 0) * (H594:L594=0)) &gt;0, "!", "")</f>
        <v/>
      </c>
      <c r="F594" s="8" t="s">
        <v>18</v>
      </c>
      <c r="H594" s="23"/>
      <c r="I594" s="23"/>
      <c r="J594" s="23"/>
      <c r="K594" s="23"/>
      <c r="L594" s="23"/>
    </row>
    <row r="595" spans="2:13" s="1" customFormat="1" ht="15" hidden="1" customHeight="1" outlineLevel="1" x14ac:dyDescent="0.15">
      <c r="B595" s="7"/>
      <c r="D595" s="59" t="s">
        <v>310</v>
      </c>
      <c r="E595" s="61" t="str" cm="1">
        <f t="array" ref="E595">IF(MAX((H589:L589&lt;H578:L578) * (H589:L589 &lt;&gt; 0) * (H595:L595=0)) &gt;0, "!", "")</f>
        <v/>
      </c>
      <c r="F595" s="8" t="s">
        <v>18</v>
      </c>
      <c r="H595" s="23"/>
      <c r="I595" s="23"/>
      <c r="J595" s="23"/>
      <c r="K595" s="23"/>
      <c r="L595" s="23"/>
    </row>
    <row r="596" spans="2:13" s="1" customFormat="1" ht="15" hidden="1" customHeight="1" outlineLevel="1" x14ac:dyDescent="0.15">
      <c r="B596" s="7"/>
      <c r="D596" s="59" t="s">
        <v>305</v>
      </c>
      <c r="E596"/>
      <c r="F596" s="8" t="s">
        <v>18</v>
      </c>
      <c r="H596" s="29">
        <f>H594+IF(H589&lt;H578, H595, 0)</f>
        <v>0</v>
      </c>
      <c r="I596" s="29">
        <f>I594+IF(I589&lt;I578, I595, 0)</f>
        <v>0</v>
      </c>
      <c r="J596" s="29">
        <f>J594+IF(J589&lt;J578, J595, 0)</f>
        <v>0</v>
      </c>
      <c r="K596" s="29">
        <f>K594+IF(K589&lt;K578, K595, 0)</f>
        <v>0</v>
      </c>
      <c r="L596" s="29">
        <f>L594+IF(L589&lt;L578, L595, 0)</f>
        <v>0</v>
      </c>
    </row>
    <row r="597" spans="2:13" hidden="1" outlineLevel="1" x14ac:dyDescent="0.15">
      <c r="D597" s="1"/>
      <c r="E597" s="1"/>
      <c r="F597" s="1"/>
      <c r="H597" s="1"/>
      <c r="I597" s="1"/>
      <c r="J597" s="1"/>
      <c r="K597" s="1"/>
      <c r="L597" s="1"/>
    </row>
    <row r="598" spans="2:13" s="1" customFormat="1" ht="18" hidden="1" customHeight="1" outlineLevel="1" x14ac:dyDescent="0.15">
      <c r="B598" s="7"/>
      <c r="C598" s="91" t="s">
        <v>10</v>
      </c>
      <c r="D598" s="91"/>
      <c r="E598" s="91"/>
      <c r="F598" s="92"/>
      <c r="G598" s="92"/>
      <c r="H598" s="97" t="s">
        <v>4</v>
      </c>
      <c r="I598" s="92" t="s">
        <v>5</v>
      </c>
      <c r="J598" s="92" t="s">
        <v>6</v>
      </c>
      <c r="K598" s="92" t="s">
        <v>257</v>
      </c>
      <c r="L598" s="92" t="s">
        <v>258</v>
      </c>
      <c r="M598" s="92"/>
    </row>
    <row r="599" spans="2:13" ht="10" hidden="1" customHeight="1" outlineLevel="1" x14ac:dyDescent="0.15"/>
    <row r="600" spans="2:13" s="1" customFormat="1" ht="15" hidden="1" customHeight="1" outlineLevel="1" x14ac:dyDescent="0.15">
      <c r="B600" s="7"/>
      <c r="D600" s="9" t="s">
        <v>17</v>
      </c>
      <c r="F600" s="8" t="s">
        <v>9</v>
      </c>
      <c r="H600" s="29">
        <f>H596</f>
        <v>0</v>
      </c>
      <c r="I600" s="29">
        <f>I596</f>
        <v>0</v>
      </c>
      <c r="J600" s="29">
        <f>J596</f>
        <v>0</v>
      </c>
      <c r="K600" s="29">
        <f>K596</f>
        <v>0</v>
      </c>
      <c r="L600" s="29">
        <f>L596</f>
        <v>0</v>
      </c>
    </row>
    <row r="601" spans="2:13" ht="4" hidden="1" customHeight="1" outlineLevel="1" x14ac:dyDescent="0.15">
      <c r="D601" s="9"/>
      <c r="F601" s="1"/>
      <c r="H601" s="1"/>
      <c r="I601" s="1"/>
      <c r="J601" s="1"/>
      <c r="K601" s="1"/>
      <c r="L601" s="1"/>
    </row>
    <row r="602" spans="2:13" s="1" customFormat="1" ht="15" hidden="1" customHeight="1" outlineLevel="1" x14ac:dyDescent="0.15">
      <c r="B602" s="7"/>
      <c r="D602" s="9" t="s">
        <v>249</v>
      </c>
      <c r="F602" s="8" t="s">
        <v>9</v>
      </c>
      <c r="H602" s="29">
        <f>IF(H589&lt;H578, H595, 0)</f>
        <v>0</v>
      </c>
      <c r="I602" s="29">
        <f>IF(I589&lt;I578, I595, 0)</f>
        <v>0</v>
      </c>
      <c r="J602" s="29">
        <f>IF(J589&lt;J578, J595, 0)</f>
        <v>0</v>
      </c>
      <c r="K602" s="29">
        <f>IF(K589&lt;K578, K595, 0)</f>
        <v>0</v>
      </c>
      <c r="L602" s="29">
        <f>IF(L589&lt;L578, L595, 0)</f>
        <v>0</v>
      </c>
    </row>
    <row r="603" spans="2:13" ht="4" hidden="1" customHeight="1" outlineLevel="1" x14ac:dyDescent="0.15">
      <c r="D603" s="9"/>
      <c r="F603" s="1"/>
      <c r="H603" s="1"/>
      <c r="I603" s="1"/>
      <c r="J603" s="1"/>
      <c r="K603" s="1"/>
      <c r="L603" s="1"/>
    </row>
    <row r="604" spans="2:13" s="1" customFormat="1" ht="15" hidden="1" customHeight="1" outlineLevel="1" x14ac:dyDescent="0.15">
      <c r="B604" s="7"/>
      <c r="D604" s="9" t="s">
        <v>11</v>
      </c>
      <c r="F604" s="8" t="str">
        <f>ReportingCurrencyUnitLables</f>
        <v>USD 000s</v>
      </c>
      <c r="H604" s="29">
        <f>H578 * H596 / 1000</f>
        <v>0</v>
      </c>
      <c r="I604" s="29">
        <f>I578 * I596 / 1000</f>
        <v>0</v>
      </c>
      <c r="J604" s="29">
        <f>J578 * J596 / 1000</f>
        <v>0</v>
      </c>
      <c r="K604" s="29">
        <f>K578 * K596 / 1000</f>
        <v>0</v>
      </c>
      <c r="L604" s="29">
        <f>L578 * L596 / 1000</f>
        <v>0</v>
      </c>
    </row>
    <row r="605" spans="2:13" ht="4" hidden="1" customHeight="1" outlineLevel="1" x14ac:dyDescent="0.15">
      <c r="D605" s="9"/>
      <c r="F605" s="1"/>
      <c r="H605" s="1"/>
      <c r="I605" s="1"/>
      <c r="J605" s="1"/>
      <c r="K605" s="1"/>
      <c r="L605" s="1"/>
    </row>
    <row r="606" spans="2:13" s="1" customFormat="1" ht="15" hidden="1" customHeight="1" outlineLevel="1" x14ac:dyDescent="0.15">
      <c r="B606" s="7"/>
      <c r="D606" s="9" t="s">
        <v>13</v>
      </c>
      <c r="F606" s="8" t="s">
        <v>14</v>
      </c>
      <c r="H606" s="30">
        <f>IF(H600=0,0,H602 / H600)</f>
        <v>0</v>
      </c>
      <c r="I606" s="30">
        <f>IF(I600=0,0,I602 / I600)</f>
        <v>0</v>
      </c>
      <c r="J606" s="30">
        <f>IF(J600=0,0,J602 / J600)</f>
        <v>0</v>
      </c>
      <c r="K606" s="30">
        <f>IF(K600=0,0,K602 / K600)</f>
        <v>0</v>
      </c>
      <c r="L606" s="30">
        <f>IF(L600=0,0,L602 / L600)</f>
        <v>0</v>
      </c>
    </row>
    <row r="607" spans="2:13" ht="4" hidden="1" customHeight="1" outlineLevel="1" x14ac:dyDescent="0.15">
      <c r="D607" s="9"/>
      <c r="F607" s="1"/>
      <c r="H607" s="1"/>
      <c r="I607" s="1"/>
      <c r="J607" s="1"/>
      <c r="K607" s="1"/>
      <c r="L607" s="1"/>
    </row>
    <row r="608" spans="2:13" ht="15" hidden="1" customHeight="1" outlineLevel="1" x14ac:dyDescent="0.15">
      <c r="D608" s="9" t="s">
        <v>302</v>
      </c>
      <c r="F608" s="8" t="str">
        <f>ReportingCurrencyUnitLables</f>
        <v>USD 000s</v>
      </c>
      <c r="G608" s="1"/>
      <c r="H608" s="29">
        <f>MAX(0, H578-H589) * H602 / 1000</f>
        <v>0</v>
      </c>
      <c r="I608" s="29">
        <f t="shared" ref="I608:L608" si="19">MAX(0, I578-I589) * I602 / 1000</f>
        <v>0</v>
      </c>
      <c r="J608" s="29">
        <f t="shared" si="19"/>
        <v>0</v>
      </c>
      <c r="K608" s="29">
        <f t="shared" si="19"/>
        <v>0</v>
      </c>
      <c r="L608" s="29">
        <f t="shared" si="19"/>
        <v>0</v>
      </c>
    </row>
    <row r="609" spans="2:13" ht="4" hidden="1" customHeight="1" outlineLevel="1" x14ac:dyDescent="0.15">
      <c r="D609" s="9"/>
      <c r="F609" s="1"/>
      <c r="H609" s="1"/>
      <c r="I609" s="1"/>
      <c r="J609" s="1"/>
      <c r="K609" s="1"/>
      <c r="L609" s="1"/>
    </row>
    <row r="610" spans="2:13" s="1" customFormat="1" ht="15" hidden="1" customHeight="1" outlineLevel="1" x14ac:dyDescent="0.15">
      <c r="B610" s="7"/>
      <c r="D610" s="9" t="s">
        <v>252</v>
      </c>
      <c r="F610" s="8" t="s">
        <v>250</v>
      </c>
      <c r="H610" s="30">
        <f>IF(H604=0, 0, H608/H604)</f>
        <v>0</v>
      </c>
      <c r="I610" s="30">
        <f>IF(I604=0, 0, I608/I604)</f>
        <v>0</v>
      </c>
      <c r="J610" s="30">
        <f>IF(J604=0, 0, J608/J604)</f>
        <v>0</v>
      </c>
      <c r="K610" s="30">
        <f>IF(K604=0, 0, K608/K604)</f>
        <v>0</v>
      </c>
      <c r="L610" s="30">
        <f>IF(L604=0, 0, L608/L604)</f>
        <v>0</v>
      </c>
    </row>
    <row r="611" spans="2:13" ht="4" hidden="1" customHeight="1" outlineLevel="1" x14ac:dyDescent="0.15">
      <c r="D611" s="9"/>
      <c r="F611" s="1"/>
      <c r="H611" s="1"/>
      <c r="I611" s="1"/>
      <c r="J611" s="1"/>
      <c r="K611" s="1"/>
      <c r="L611" s="1"/>
    </row>
    <row r="612" spans="2:13" s="1" customFormat="1" ht="15" hidden="1" customHeight="1" outlineLevel="1" x14ac:dyDescent="0.15">
      <c r="B612" s="7"/>
      <c r="C612" s="7"/>
      <c r="D612" s="9" t="s">
        <v>251</v>
      </c>
      <c r="F612" s="8" t="s">
        <v>259</v>
      </c>
      <c r="H612" s="31"/>
      <c r="I612" s="30">
        <f>IF(H610=0, 0, -(I610-H610) / H610)</f>
        <v>0</v>
      </c>
      <c r="J612" s="30">
        <f>IF(I610=0, 0, -(J610-I610) / I610)</f>
        <v>0</v>
      </c>
      <c r="K612" s="30">
        <f>IF(J610=0, 0, -(K610-J610) / J610)</f>
        <v>0</v>
      </c>
      <c r="L612" s="30">
        <f>IF(K610=0, 0, -(L610-K610) / K610)</f>
        <v>0</v>
      </c>
    </row>
    <row r="613" spans="2:13" hidden="1" outlineLevel="1" x14ac:dyDescent="0.15"/>
    <row r="614" spans="2:13" s="1" customFormat="1" ht="18" hidden="1" customHeight="1" outlineLevel="1" x14ac:dyDescent="0.15">
      <c r="B614" s="7"/>
      <c r="C614" s="91" t="s">
        <v>241</v>
      </c>
      <c r="D614" s="91"/>
      <c r="E614" s="93">
        <f>IF(AND(J565 = "Yes", OR(ISBLANK(Worker_Type_Filter), Worker_Type_Filter = H570),
 OR(ISBLANK(Country_Filter), Country_Filter = J570)), 1, 0)</f>
        <v>1</v>
      </c>
      <c r="F614" s="92"/>
      <c r="G614" s="92"/>
      <c r="H614" s="92" t="s">
        <v>4</v>
      </c>
      <c r="I614" s="92" t="s">
        <v>5</v>
      </c>
      <c r="J614" s="92" t="s">
        <v>6</v>
      </c>
      <c r="K614" s="92" t="s">
        <v>257</v>
      </c>
      <c r="L614" s="92" t="s">
        <v>258</v>
      </c>
      <c r="M614" s="92"/>
    </row>
    <row r="615" spans="2:13" ht="10" hidden="1" customHeight="1" outlineLevel="1" x14ac:dyDescent="0.15">
      <c r="C615" s="43" t="s">
        <v>248</v>
      </c>
    </row>
    <row r="616" spans="2:13" ht="4" hidden="1" customHeight="1" outlineLevel="1" x14ac:dyDescent="0.15"/>
    <row r="617" spans="2:13" s="1" customFormat="1" ht="15" hidden="1" customHeight="1" outlineLevel="1" x14ac:dyDescent="0.15">
      <c r="B617" s="7"/>
      <c r="C617" s="19">
        <v>1</v>
      </c>
      <c r="D617" s="9" t="s">
        <v>17</v>
      </c>
      <c r="F617" s="8" t="s">
        <v>9</v>
      </c>
      <c r="H617" s="29">
        <f>H600 * $E614</f>
        <v>0</v>
      </c>
      <c r="I617" s="29">
        <f>I600 * $E614</f>
        <v>0</v>
      </c>
      <c r="J617" s="29">
        <f>J600 * $E614</f>
        <v>0</v>
      </c>
      <c r="K617" s="29">
        <f>K600 * $E614</f>
        <v>0</v>
      </c>
      <c r="L617" s="29">
        <f>L600 * $E614</f>
        <v>0</v>
      </c>
    </row>
    <row r="618" spans="2:13" ht="4" hidden="1" customHeight="1" outlineLevel="1" x14ac:dyDescent="0.15">
      <c r="D618" s="9"/>
      <c r="F618" s="1"/>
      <c r="H618" s="1"/>
      <c r="I618" s="1"/>
      <c r="J618" s="1"/>
      <c r="K618" s="1"/>
      <c r="L618" s="1"/>
    </row>
    <row r="619" spans="2:13" s="1" customFormat="1" ht="15" hidden="1" customHeight="1" outlineLevel="1" x14ac:dyDescent="0.15">
      <c r="B619" s="7"/>
      <c r="C619" s="19">
        <v>2</v>
      </c>
      <c r="D619" s="9" t="s">
        <v>249</v>
      </c>
      <c r="F619" s="8" t="s">
        <v>9</v>
      </c>
      <c r="H619" s="29">
        <f>H602 * $E614</f>
        <v>0</v>
      </c>
      <c r="I619" s="29">
        <f>I602 * $E614</f>
        <v>0</v>
      </c>
      <c r="J619" s="29">
        <f>J602 * $E614</f>
        <v>0</v>
      </c>
      <c r="K619" s="29">
        <f>K602 * $E614</f>
        <v>0</v>
      </c>
      <c r="L619" s="29">
        <f>L602 * $E614</f>
        <v>0</v>
      </c>
    </row>
    <row r="620" spans="2:13" ht="4" hidden="1" customHeight="1" outlineLevel="1" x14ac:dyDescent="0.15">
      <c r="D620" s="9"/>
      <c r="F620" s="1"/>
      <c r="H620" s="1"/>
      <c r="I620" s="1"/>
      <c r="J620" s="1"/>
      <c r="K620" s="1"/>
      <c r="L620" s="1"/>
    </row>
    <row r="621" spans="2:13" s="1" customFormat="1" ht="15" hidden="1" customHeight="1" outlineLevel="1" x14ac:dyDescent="0.15">
      <c r="B621" s="7"/>
      <c r="C621" s="19">
        <v>3</v>
      </c>
      <c r="D621" s="9" t="s">
        <v>11</v>
      </c>
      <c r="F621" s="8" t="str">
        <f>ReportingCurrencyUnitLables</f>
        <v>USD 000s</v>
      </c>
      <c r="H621" s="29">
        <f>H604 * $E614</f>
        <v>0</v>
      </c>
      <c r="I621" s="29">
        <f>I604 * $E614</f>
        <v>0</v>
      </c>
      <c r="J621" s="29">
        <f>J604 * $E614</f>
        <v>0</v>
      </c>
      <c r="K621" s="29">
        <f>K604 * $E614</f>
        <v>0</v>
      </c>
      <c r="L621" s="29">
        <f>L604 * $E614</f>
        <v>0</v>
      </c>
    </row>
    <row r="622" spans="2:13" ht="4" hidden="1" customHeight="1" outlineLevel="1" x14ac:dyDescent="0.15">
      <c r="D622" s="9"/>
      <c r="F622" s="1"/>
      <c r="H622" s="1"/>
      <c r="I622" s="1"/>
      <c r="J622" s="1"/>
      <c r="K622" s="1"/>
      <c r="L622" s="1"/>
    </row>
    <row r="623" spans="2:13" s="1" customFormat="1" ht="15" hidden="1" customHeight="1" outlineLevel="1" x14ac:dyDescent="0.15">
      <c r="B623" s="7"/>
      <c r="C623" s="19">
        <v>4</v>
      </c>
      <c r="D623" s="9" t="s">
        <v>256</v>
      </c>
      <c r="F623" s="8" t="str">
        <f>ReportingCurrencyUnitLables</f>
        <v>USD 000s</v>
      </c>
      <c r="H623" s="29">
        <f>H608 * $E614</f>
        <v>0</v>
      </c>
      <c r="I623" s="29">
        <f>I608 * $E614</f>
        <v>0</v>
      </c>
      <c r="J623" s="29">
        <f>J608 * $E614</f>
        <v>0</v>
      </c>
      <c r="K623" s="29">
        <f>K608 * $E614</f>
        <v>0</v>
      </c>
      <c r="L623" s="29">
        <f>L608 * $E614</f>
        <v>0</v>
      </c>
    </row>
    <row r="624" spans="2:13" ht="4" hidden="1" customHeight="1" outlineLevel="1" x14ac:dyDescent="0.15">
      <c r="D624" s="9"/>
      <c r="F624" s="1"/>
      <c r="H624" s="1"/>
      <c r="I624" s="1"/>
      <c r="J624" s="1"/>
      <c r="K624" s="1"/>
      <c r="L624" s="1"/>
    </row>
    <row r="625" spans="2:14" ht="10" hidden="1" customHeight="1" outlineLevel="1" x14ac:dyDescent="0.15">
      <c r="B625" s="44"/>
      <c r="C625" s="41"/>
      <c r="D625" s="41"/>
      <c r="E625" s="41"/>
      <c r="F625" s="41"/>
      <c r="G625" s="41"/>
      <c r="H625" s="41"/>
      <c r="I625" s="45"/>
      <c r="J625" s="45"/>
      <c r="K625" s="45"/>
      <c r="L625" s="41"/>
      <c r="M625" s="41"/>
      <c r="N625" s="1"/>
    </row>
    <row r="626" spans="2:14" ht="10" customHeight="1" x14ac:dyDescent="0.15">
      <c r="B626" s="44"/>
      <c r="C626" s="41"/>
      <c r="D626" s="41"/>
      <c r="E626" s="41"/>
      <c r="F626" s="41"/>
      <c r="G626" s="41"/>
      <c r="H626" s="41"/>
      <c r="I626" s="45"/>
      <c r="J626" s="45"/>
      <c r="K626" s="45"/>
      <c r="L626" s="41"/>
      <c r="M626" s="41"/>
      <c r="N626" s="1"/>
    </row>
    <row r="627" spans="2:14" s="1" customFormat="1" ht="19" collapsed="1" x14ac:dyDescent="0.15">
      <c r="B627" s="83" cm="1">
        <f t="array" aca="1" ref="B627" ca="1">MAX($B$2:OFFSET(B627,-1,0)+1)</f>
        <v>11</v>
      </c>
      <c r="C627" s="84" t="str">
        <f>UPPER(J632) &amp;" / " &amp; K632  &amp; " / " &amp; L632 &amp; " / " &amp; H632</f>
        <v xml:space="preserve"> /  /  / </v>
      </c>
      <c r="D627" s="84"/>
      <c r="E627" s="41"/>
      <c r="F627" s="41"/>
      <c r="G627" s="41"/>
      <c r="H627" s="61" t="str">
        <f>IF(COUNTIF(E629:E685, "!")&gt;0, "!", "")</f>
        <v/>
      </c>
      <c r="I627" s="18" t="s">
        <v>240</v>
      </c>
      <c r="J627" s="2" t="s">
        <v>210</v>
      </c>
      <c r="K627" s="18" t="s">
        <v>267</v>
      </c>
      <c r="L627" s="42">
        <f>E676</f>
        <v>1</v>
      </c>
      <c r="M627" s="41"/>
    </row>
    <row r="628" spans="2:14" s="1" customFormat="1" ht="4" hidden="1" customHeight="1" outlineLevel="1" x14ac:dyDescent="0.15">
      <c r="B628" s="88"/>
      <c r="C628" s="89"/>
      <c r="D628" s="89"/>
      <c r="E628" s="89"/>
      <c r="F628" s="89"/>
      <c r="G628" s="89"/>
      <c r="H628" s="89"/>
      <c r="I628" s="90"/>
      <c r="J628" s="90"/>
      <c r="K628" s="90"/>
      <c r="L628" s="89"/>
      <c r="M628" s="89"/>
    </row>
    <row r="629" spans="2:14" ht="10" hidden="1" customHeight="1" outlineLevel="1" x14ac:dyDescent="0.15"/>
    <row r="630" spans="2:14" ht="15" hidden="1" customHeight="1" outlineLevel="1" x14ac:dyDescent="0.15">
      <c r="D630" s="1"/>
      <c r="E630" s="1"/>
      <c r="H630" s="4" t="s">
        <v>1</v>
      </c>
      <c r="J630" s="4" t="s">
        <v>0</v>
      </c>
      <c r="K630" s="4" t="s">
        <v>209</v>
      </c>
      <c r="L630" s="4" t="s">
        <v>264</v>
      </c>
    </row>
    <row r="631" spans="2:14" ht="5" hidden="1" customHeight="1" outlineLevel="1" x14ac:dyDescent="0.15">
      <c r="D631" s="1"/>
      <c r="E631" s="1"/>
      <c r="H631" s="1"/>
      <c r="J631" s="1"/>
      <c r="K631" s="1"/>
      <c r="L631" s="1"/>
    </row>
    <row r="632" spans="2:14" ht="15" hidden="1" customHeight="1" outlineLevel="1" x14ac:dyDescent="0.15">
      <c r="D632" s="9" t="s">
        <v>2</v>
      </c>
      <c r="E632" s="1"/>
      <c r="H632" s="2"/>
      <c r="J632" s="2"/>
      <c r="K632" s="2"/>
      <c r="L632" s="2"/>
    </row>
    <row r="633" spans="2:14" hidden="1" outlineLevel="1" x14ac:dyDescent="0.15">
      <c r="D633" s="1"/>
      <c r="E633" s="1"/>
      <c r="F633" s="1"/>
      <c r="H633" s="1"/>
      <c r="I633" s="1"/>
      <c r="J633" s="1"/>
      <c r="K633" s="1"/>
      <c r="L633" s="1"/>
    </row>
    <row r="634" spans="2:14" s="1" customFormat="1" ht="18" hidden="1" customHeight="1" outlineLevel="1" x14ac:dyDescent="0.15">
      <c r="B634" s="7"/>
      <c r="C634" s="91" t="s">
        <v>3</v>
      </c>
      <c r="D634" s="91"/>
      <c r="E634" s="91"/>
      <c r="F634" s="92"/>
      <c r="G634" s="92"/>
      <c r="H634" s="92" t="s">
        <v>4</v>
      </c>
      <c r="I634" s="92" t="s">
        <v>5</v>
      </c>
      <c r="J634" s="92" t="s">
        <v>6</v>
      </c>
      <c r="K634" s="92" t="s">
        <v>257</v>
      </c>
      <c r="L634" s="92" t="s">
        <v>258</v>
      </c>
      <c r="M634" s="92"/>
    </row>
    <row r="635" spans="2:14" ht="10" hidden="1" customHeight="1" outlineLevel="1" x14ac:dyDescent="0.15">
      <c r="H635" s="1"/>
      <c r="I635" s="1"/>
      <c r="J635" s="1"/>
      <c r="K635" s="1"/>
      <c r="L635" s="1"/>
    </row>
    <row r="636" spans="2:14" s="1" customFormat="1" ht="15" hidden="1" customHeight="1" outlineLevel="1" x14ac:dyDescent="0.15">
      <c r="B636" s="7"/>
      <c r="D636" s="9" t="s">
        <v>3</v>
      </c>
      <c r="F636" s="17" t="s">
        <v>321</v>
      </c>
      <c r="H636" s="22"/>
      <c r="I636" s="22"/>
      <c r="J636" s="22"/>
      <c r="K636" s="22"/>
      <c r="L636" s="22"/>
    </row>
    <row r="637" spans="2:14" ht="4" hidden="1" customHeight="1" outlineLevel="1" x14ac:dyDescent="0.15">
      <c r="D637" s="1"/>
      <c r="E637" s="1"/>
      <c r="F637" s="1"/>
      <c r="H637" s="1"/>
      <c r="I637" s="1"/>
      <c r="J637" s="1"/>
      <c r="K637" s="1"/>
      <c r="L637" s="1"/>
    </row>
    <row r="638" spans="2:14" s="1" customFormat="1" ht="15" hidden="1" customHeight="1" outlineLevel="1" x14ac:dyDescent="0.15">
      <c r="B638" s="7"/>
      <c r="D638" s="9" t="s">
        <v>246</v>
      </c>
      <c r="F638" s="8" t="str">
        <f>F640 &amp; ":" &amp; F636</f>
        <v>USD:[currency code]</v>
      </c>
      <c r="H638" s="24"/>
      <c r="I638" s="24"/>
      <c r="J638" s="24"/>
      <c r="K638" s="24"/>
      <c r="L638" s="24"/>
    </row>
    <row r="639" spans="2:14" ht="4" hidden="1" customHeight="1" outlineLevel="1" x14ac:dyDescent="0.15">
      <c r="D639" s="1"/>
      <c r="E639" s="1"/>
      <c r="F639" s="1"/>
      <c r="H639" s="1"/>
      <c r="I639" s="1"/>
      <c r="J639" s="1"/>
      <c r="K639" s="1"/>
      <c r="L639" s="1"/>
    </row>
    <row r="640" spans="2:14" s="1" customFormat="1" ht="15" hidden="1" customHeight="1" outlineLevel="1" x14ac:dyDescent="0.15">
      <c r="B640" s="7"/>
      <c r="D640" s="9" t="s">
        <v>16</v>
      </c>
      <c r="F640" s="8" t="str">
        <f>ReportingCurrency</f>
        <v>USD</v>
      </c>
      <c r="H640" s="28">
        <f>IF(H638=0, 0, H636/H638)</f>
        <v>0</v>
      </c>
      <c r="I640" s="28">
        <f>IF(I638=0, 0, I636/I638)</f>
        <v>0</v>
      </c>
      <c r="J640" s="28">
        <f>IF(J638=0, 0, J636/J638)</f>
        <v>0</v>
      </c>
      <c r="K640" s="28">
        <f>IF(K638=0, 0, K636/K638)</f>
        <v>0</v>
      </c>
      <c r="L640" s="28">
        <f>IF(L638=0, 0, L636/L638)</f>
        <v>0</v>
      </c>
    </row>
    <row r="641" spans="2:13" ht="4" hidden="1" customHeight="1" outlineLevel="1" x14ac:dyDescent="0.15">
      <c r="D641" s="1"/>
      <c r="E641" s="1"/>
      <c r="F641" s="1"/>
      <c r="H641" s="1"/>
      <c r="I641" s="1"/>
      <c r="J641" s="1"/>
      <c r="K641" s="1"/>
      <c r="L641" s="1"/>
    </row>
    <row r="642" spans="2:13" s="1" customFormat="1" ht="15" hidden="1" customHeight="1" outlineLevel="1" x14ac:dyDescent="0.15">
      <c r="B642" s="7"/>
      <c r="D642" s="9" t="s">
        <v>253</v>
      </c>
      <c r="F642" s="8" t="s">
        <v>254</v>
      </c>
      <c r="H642" s="2"/>
      <c r="I642" s="2"/>
      <c r="J642" s="2"/>
      <c r="K642" s="2"/>
      <c r="L642" s="2"/>
    </row>
    <row r="643" spans="2:13" ht="4" hidden="1" customHeight="1" outlineLevel="1" x14ac:dyDescent="0.15">
      <c r="D643" s="1"/>
      <c r="E643" s="1"/>
      <c r="F643" s="1"/>
      <c r="H643" s="1"/>
      <c r="I643" s="1"/>
      <c r="J643" s="1"/>
      <c r="K643" s="1"/>
      <c r="L643" s="1"/>
    </row>
    <row r="644" spans="2:13" s="1" customFormat="1" ht="15" hidden="1" customHeight="1" outlineLevel="1" x14ac:dyDescent="0.15">
      <c r="B644" s="7"/>
      <c r="D644" s="9" t="s">
        <v>280</v>
      </c>
      <c r="F644" s="8" t="s">
        <v>255</v>
      </c>
      <c r="H644" s="25"/>
      <c r="I644" s="25"/>
      <c r="J644" s="25"/>
      <c r="K644" s="25"/>
      <c r="L644" s="25"/>
    </row>
    <row r="645" spans="2:13" hidden="1" outlineLevel="1" x14ac:dyDescent="0.15">
      <c r="D645" s="1"/>
      <c r="E645" s="1"/>
      <c r="F645" s="1"/>
      <c r="H645" s="1"/>
      <c r="I645" s="1"/>
      <c r="J645" s="1"/>
      <c r="K645" s="1"/>
      <c r="L645" s="1"/>
    </row>
    <row r="646" spans="2:13" s="1" customFormat="1" ht="18" hidden="1" customHeight="1" outlineLevel="1" x14ac:dyDescent="0.15">
      <c r="B646" s="7"/>
      <c r="C646" s="91" t="s">
        <v>311</v>
      </c>
      <c r="D646" s="91"/>
      <c r="E646" s="91"/>
      <c r="F646" s="92"/>
      <c r="G646" s="92"/>
      <c r="H646" s="92" t="s">
        <v>4</v>
      </c>
      <c r="I646" s="92" t="s">
        <v>5</v>
      </c>
      <c r="J646" s="92" t="s">
        <v>6</v>
      </c>
      <c r="K646" s="92" t="s">
        <v>257</v>
      </c>
      <c r="L646" s="92" t="s">
        <v>258</v>
      </c>
      <c r="M646" s="92"/>
    </row>
    <row r="647" spans="2:13" ht="10" hidden="1" customHeight="1" outlineLevel="1" x14ac:dyDescent="0.15">
      <c r="H647" s="1"/>
      <c r="I647" s="1"/>
      <c r="J647" s="1"/>
      <c r="K647" s="1"/>
      <c r="L647" s="1"/>
    </row>
    <row r="648" spans="2:13" s="1" customFormat="1" ht="15" hidden="1" customHeight="1" outlineLevel="1" x14ac:dyDescent="0.15">
      <c r="B648" s="7"/>
      <c r="C648" s="62"/>
      <c r="D648" s="9" t="s">
        <v>318</v>
      </c>
      <c r="E648"/>
      <c r="F648" s="58" t="str">
        <f>F636</f>
        <v>[currency code]</v>
      </c>
      <c r="H648" s="23"/>
      <c r="I648" s="23"/>
      <c r="J648" s="23"/>
      <c r="K648" s="23"/>
      <c r="L648" s="23"/>
    </row>
    <row r="649" spans="2:13" ht="10" hidden="1" customHeight="1" outlineLevel="1" x14ac:dyDescent="0.15">
      <c r="D649" s="1"/>
      <c r="F649" s="1"/>
      <c r="H649" s="1"/>
      <c r="I649" s="1"/>
      <c r="J649" s="1"/>
      <c r="K649" s="1"/>
      <c r="L649" s="1"/>
    </row>
    <row r="650" spans="2:13" ht="15" hidden="1" customHeight="1" outlineLevel="1" x14ac:dyDescent="0.15">
      <c r="D650" s="60"/>
      <c r="F650" s="1"/>
      <c r="H650" s="98" t="s">
        <v>312</v>
      </c>
      <c r="I650" s="1"/>
      <c r="J650" s="1"/>
      <c r="K650" s="1"/>
      <c r="L650" s="1"/>
    </row>
    <row r="651" spans="2:13" s="1" customFormat="1" ht="15" hidden="1" customHeight="1" outlineLevel="1" x14ac:dyDescent="0.15">
      <c r="B651" s="7"/>
      <c r="D651" s="9" t="s">
        <v>319</v>
      </c>
      <c r="E651"/>
      <c r="F651" s="8" t="str">
        <f t="shared" ref="F651" si="20">ReportingCurrency</f>
        <v>USD</v>
      </c>
      <c r="H651" s="28">
        <f>IF(H638=0, 0, H648/H638)</f>
        <v>0</v>
      </c>
      <c r="I651" s="28">
        <f>IF(I638=0, 0, I648/I638)</f>
        <v>0</v>
      </c>
      <c r="J651" s="28">
        <f>IF(J638=0, 0, J648/J638)</f>
        <v>0</v>
      </c>
      <c r="K651" s="28">
        <f>IF(K638=0, 0, K648/K638)</f>
        <v>0</v>
      </c>
      <c r="L651" s="28">
        <f>IF(L638=0, 0, L648/L638)</f>
        <v>0</v>
      </c>
    </row>
    <row r="652" spans="2:13" hidden="1" outlineLevel="1" x14ac:dyDescent="0.15"/>
    <row r="653" spans="2:13" s="1" customFormat="1" ht="18" hidden="1" customHeight="1" outlineLevel="1" x14ac:dyDescent="0.15">
      <c r="B653" s="7"/>
      <c r="C653" s="91" t="s">
        <v>8</v>
      </c>
      <c r="D653" s="91"/>
      <c r="E653" s="91"/>
      <c r="F653" s="92"/>
      <c r="G653" s="92"/>
      <c r="H653" s="92" t="s">
        <v>4</v>
      </c>
      <c r="I653" s="92" t="s">
        <v>5</v>
      </c>
      <c r="J653" s="92" t="s">
        <v>6</v>
      </c>
      <c r="K653" s="92" t="s">
        <v>257</v>
      </c>
      <c r="L653" s="92" t="s">
        <v>258</v>
      </c>
      <c r="M653" s="92"/>
    </row>
    <row r="654" spans="2:13" ht="10" hidden="1" customHeight="1" outlineLevel="1" x14ac:dyDescent="0.15">
      <c r="H654" s="1"/>
      <c r="I654" s="1"/>
      <c r="J654" s="1"/>
      <c r="K654" s="1"/>
      <c r="L654" s="1"/>
    </row>
    <row r="655" spans="2:13" ht="15" hidden="1" customHeight="1" outlineLevel="1" x14ac:dyDescent="0.15">
      <c r="D655" s="9" t="s">
        <v>8</v>
      </c>
      <c r="F655" s="1"/>
      <c r="H655" s="99" t="str" cm="1">
        <f t="array" ref="H655">IF(OR(E656:E657 = "!"), "Red alert = missing data","")</f>
        <v/>
      </c>
      <c r="I655" s="1"/>
      <c r="J655" s="1"/>
      <c r="K655" s="1"/>
      <c r="L655" s="1"/>
    </row>
    <row r="656" spans="2:13" s="1" customFormat="1" ht="15" hidden="1" customHeight="1" outlineLevel="1" x14ac:dyDescent="0.15">
      <c r="B656" s="7"/>
      <c r="D656" s="59" t="s">
        <v>309</v>
      </c>
      <c r="E656" s="61" t="str" cm="1">
        <f t="array" ref="E656">IF(MAX((H651:L651&gt;=H640:L640) * (H651:L651 &lt;&gt; 0) * (H656:L656=0)) &gt;0, "!", "")</f>
        <v/>
      </c>
      <c r="F656" s="8" t="s">
        <v>18</v>
      </c>
      <c r="H656" s="23"/>
      <c r="I656" s="23"/>
      <c r="J656" s="23"/>
      <c r="K656" s="23"/>
      <c r="L656" s="23"/>
    </row>
    <row r="657" spans="2:13" s="1" customFormat="1" ht="15" hidden="1" customHeight="1" outlineLevel="1" x14ac:dyDescent="0.15">
      <c r="B657" s="7"/>
      <c r="D657" s="59" t="s">
        <v>310</v>
      </c>
      <c r="E657" s="61" t="str" cm="1">
        <f t="array" ref="E657">IF(MAX((H651:L651&lt;H640:L640) * (H651:L651 &lt;&gt; 0) * (H657:L657=0)) &gt;0, "!", "")</f>
        <v/>
      </c>
      <c r="F657" s="8" t="s">
        <v>18</v>
      </c>
      <c r="H657" s="23"/>
      <c r="I657" s="23"/>
      <c r="J657" s="23"/>
      <c r="K657" s="23"/>
      <c r="L657" s="23"/>
    </row>
    <row r="658" spans="2:13" s="1" customFormat="1" ht="15" hidden="1" customHeight="1" outlineLevel="1" x14ac:dyDescent="0.15">
      <c r="B658" s="7"/>
      <c r="D658" s="59" t="s">
        <v>305</v>
      </c>
      <c r="E658"/>
      <c r="F658" s="8" t="s">
        <v>18</v>
      </c>
      <c r="H658" s="29">
        <f>H656+IF(H651&lt;H640, H657, 0)</f>
        <v>0</v>
      </c>
      <c r="I658" s="29">
        <f>I656+IF(I651&lt;I640, I657, 0)</f>
        <v>0</v>
      </c>
      <c r="J658" s="29">
        <f>J656+IF(J651&lt;J640, J657, 0)</f>
        <v>0</v>
      </c>
      <c r="K658" s="29">
        <f>K656+IF(K651&lt;K640, K657, 0)</f>
        <v>0</v>
      </c>
      <c r="L658" s="29">
        <f>L656+IF(L651&lt;L640, L657, 0)</f>
        <v>0</v>
      </c>
    </row>
    <row r="659" spans="2:13" hidden="1" outlineLevel="1" x14ac:dyDescent="0.15">
      <c r="D659" s="1"/>
      <c r="E659" s="1"/>
      <c r="F659" s="1"/>
      <c r="H659" s="1"/>
      <c r="I659" s="1"/>
      <c r="J659" s="1"/>
      <c r="K659" s="1"/>
      <c r="L659" s="1"/>
    </row>
    <row r="660" spans="2:13" s="1" customFormat="1" ht="18" hidden="1" customHeight="1" outlineLevel="1" x14ac:dyDescent="0.15">
      <c r="B660" s="7"/>
      <c r="C660" s="91" t="s">
        <v>10</v>
      </c>
      <c r="D660" s="91"/>
      <c r="E660" s="91"/>
      <c r="F660" s="92"/>
      <c r="G660" s="92"/>
      <c r="H660" s="97" t="s">
        <v>4</v>
      </c>
      <c r="I660" s="92" t="s">
        <v>5</v>
      </c>
      <c r="J660" s="92" t="s">
        <v>6</v>
      </c>
      <c r="K660" s="92" t="s">
        <v>257</v>
      </c>
      <c r="L660" s="92" t="s">
        <v>258</v>
      </c>
      <c r="M660" s="92"/>
    </row>
    <row r="661" spans="2:13" ht="10" hidden="1" customHeight="1" outlineLevel="1" x14ac:dyDescent="0.15"/>
    <row r="662" spans="2:13" s="1" customFormat="1" ht="15" hidden="1" customHeight="1" outlineLevel="1" x14ac:dyDescent="0.15">
      <c r="B662" s="7"/>
      <c r="D662" s="9" t="s">
        <v>17</v>
      </c>
      <c r="F662" s="8" t="s">
        <v>9</v>
      </c>
      <c r="H662" s="29">
        <f>H658</f>
        <v>0</v>
      </c>
      <c r="I662" s="29">
        <f>I658</f>
        <v>0</v>
      </c>
      <c r="J662" s="29">
        <f>J658</f>
        <v>0</v>
      </c>
      <c r="K662" s="29">
        <f>K658</f>
        <v>0</v>
      </c>
      <c r="L662" s="29">
        <f>L658</f>
        <v>0</v>
      </c>
    </row>
    <row r="663" spans="2:13" ht="4" hidden="1" customHeight="1" outlineLevel="1" x14ac:dyDescent="0.15">
      <c r="D663" s="9"/>
      <c r="F663" s="1"/>
      <c r="H663" s="1"/>
      <c r="I663" s="1"/>
      <c r="J663" s="1"/>
      <c r="K663" s="1"/>
      <c r="L663" s="1"/>
    </row>
    <row r="664" spans="2:13" s="1" customFormat="1" ht="15" hidden="1" customHeight="1" outlineLevel="1" x14ac:dyDescent="0.15">
      <c r="B664" s="7"/>
      <c r="D664" s="9" t="s">
        <v>249</v>
      </c>
      <c r="F664" s="8" t="s">
        <v>9</v>
      </c>
      <c r="H664" s="29">
        <f>IF(H651&lt;H640, H657, 0)</f>
        <v>0</v>
      </c>
      <c r="I664" s="29">
        <f>IF(I651&lt;I640, I657, 0)</f>
        <v>0</v>
      </c>
      <c r="J664" s="29">
        <f>IF(J651&lt;J640, J657, 0)</f>
        <v>0</v>
      </c>
      <c r="K664" s="29">
        <f>IF(K651&lt;K640, K657, 0)</f>
        <v>0</v>
      </c>
      <c r="L664" s="29">
        <f>IF(L651&lt;L640, L657, 0)</f>
        <v>0</v>
      </c>
    </row>
    <row r="665" spans="2:13" ht="4" hidden="1" customHeight="1" outlineLevel="1" x14ac:dyDescent="0.15">
      <c r="D665" s="9"/>
      <c r="F665" s="1"/>
      <c r="H665" s="1"/>
      <c r="I665" s="1"/>
      <c r="J665" s="1"/>
      <c r="K665" s="1"/>
      <c r="L665" s="1"/>
    </row>
    <row r="666" spans="2:13" s="1" customFormat="1" ht="15" hidden="1" customHeight="1" outlineLevel="1" x14ac:dyDescent="0.15">
      <c r="B666" s="7"/>
      <c r="D666" s="9" t="s">
        <v>11</v>
      </c>
      <c r="F666" s="8" t="str">
        <f>ReportingCurrencyUnitLables</f>
        <v>USD 000s</v>
      </c>
      <c r="H666" s="29">
        <f>H640 * H658 / 1000</f>
        <v>0</v>
      </c>
      <c r="I666" s="29">
        <f>I640 * I658 / 1000</f>
        <v>0</v>
      </c>
      <c r="J666" s="29">
        <f>J640 * J658 / 1000</f>
        <v>0</v>
      </c>
      <c r="K666" s="29">
        <f>K640 * K658 / 1000</f>
        <v>0</v>
      </c>
      <c r="L666" s="29">
        <f>L640 * L658 / 1000</f>
        <v>0</v>
      </c>
    </row>
    <row r="667" spans="2:13" ht="4" hidden="1" customHeight="1" outlineLevel="1" x14ac:dyDescent="0.15">
      <c r="D667" s="9"/>
      <c r="F667" s="1"/>
      <c r="H667" s="1"/>
      <c r="I667" s="1"/>
      <c r="J667" s="1"/>
      <c r="K667" s="1"/>
      <c r="L667" s="1"/>
    </row>
    <row r="668" spans="2:13" s="1" customFormat="1" ht="15" hidden="1" customHeight="1" outlineLevel="1" x14ac:dyDescent="0.15">
      <c r="B668" s="7"/>
      <c r="D668" s="9" t="s">
        <v>13</v>
      </c>
      <c r="F668" s="8" t="s">
        <v>14</v>
      </c>
      <c r="H668" s="30">
        <f>IF(H662=0,0,H664 / H662)</f>
        <v>0</v>
      </c>
      <c r="I668" s="30">
        <f>IF(I662=0,0,I664 / I662)</f>
        <v>0</v>
      </c>
      <c r="J668" s="30">
        <f>IF(J662=0,0,J664 / J662)</f>
        <v>0</v>
      </c>
      <c r="K668" s="30">
        <f>IF(K662=0,0,K664 / K662)</f>
        <v>0</v>
      </c>
      <c r="L668" s="30">
        <f>IF(L662=0,0,L664 / L662)</f>
        <v>0</v>
      </c>
    </row>
    <row r="669" spans="2:13" ht="4" hidden="1" customHeight="1" outlineLevel="1" x14ac:dyDescent="0.15">
      <c r="D669" s="9"/>
      <c r="F669" s="1"/>
      <c r="H669" s="1"/>
      <c r="I669" s="1"/>
      <c r="J669" s="1"/>
      <c r="K669" s="1"/>
      <c r="L669" s="1"/>
    </row>
    <row r="670" spans="2:13" ht="15" hidden="1" customHeight="1" outlineLevel="1" x14ac:dyDescent="0.15">
      <c r="D670" s="9" t="s">
        <v>302</v>
      </c>
      <c r="F670" s="8" t="str">
        <f>ReportingCurrencyUnitLables</f>
        <v>USD 000s</v>
      </c>
      <c r="G670" s="1"/>
      <c r="H670" s="29">
        <f>MAX(0, H640-H651) * H664 / 1000</f>
        <v>0</v>
      </c>
      <c r="I670" s="29">
        <f t="shared" ref="I670:L670" si="21">MAX(0, I640-I651) * I664 / 1000</f>
        <v>0</v>
      </c>
      <c r="J670" s="29">
        <f t="shared" si="21"/>
        <v>0</v>
      </c>
      <c r="K670" s="29">
        <f t="shared" si="21"/>
        <v>0</v>
      </c>
      <c r="L670" s="29">
        <f t="shared" si="21"/>
        <v>0</v>
      </c>
    </row>
    <row r="671" spans="2:13" ht="4" hidden="1" customHeight="1" outlineLevel="1" x14ac:dyDescent="0.15">
      <c r="D671" s="9"/>
      <c r="F671" s="1"/>
      <c r="H671" s="1"/>
      <c r="I671" s="1"/>
      <c r="J671" s="1"/>
      <c r="K671" s="1"/>
      <c r="L671" s="1"/>
    </row>
    <row r="672" spans="2:13" s="1" customFormat="1" ht="15" hidden="1" customHeight="1" outlineLevel="1" x14ac:dyDescent="0.15">
      <c r="B672" s="7"/>
      <c r="D672" s="9" t="s">
        <v>252</v>
      </c>
      <c r="F672" s="8" t="s">
        <v>250</v>
      </c>
      <c r="H672" s="30">
        <f>IF(H666=0, 0, H670/H666)</f>
        <v>0</v>
      </c>
      <c r="I672" s="30">
        <f>IF(I666=0, 0, I670/I666)</f>
        <v>0</v>
      </c>
      <c r="J672" s="30">
        <f>IF(J666=0, 0, J670/J666)</f>
        <v>0</v>
      </c>
      <c r="K672" s="30">
        <f>IF(K666=0, 0, K670/K666)</f>
        <v>0</v>
      </c>
      <c r="L672" s="30">
        <f>IF(L666=0, 0, L670/L666)</f>
        <v>0</v>
      </c>
    </row>
    <row r="673" spans="2:14" ht="4" hidden="1" customHeight="1" outlineLevel="1" x14ac:dyDescent="0.15">
      <c r="D673" s="9"/>
      <c r="F673" s="1"/>
      <c r="H673" s="1"/>
      <c r="I673" s="1"/>
      <c r="J673" s="1"/>
      <c r="K673" s="1"/>
      <c r="L673" s="1"/>
    </row>
    <row r="674" spans="2:14" s="1" customFormat="1" ht="15" hidden="1" customHeight="1" outlineLevel="1" x14ac:dyDescent="0.15">
      <c r="B674" s="7"/>
      <c r="C674" s="7"/>
      <c r="D674" s="9" t="s">
        <v>251</v>
      </c>
      <c r="F674" s="8" t="s">
        <v>259</v>
      </c>
      <c r="H674" s="31"/>
      <c r="I674" s="30">
        <f>IF(H672=0, 0, -(I672-H672) / H672)</f>
        <v>0</v>
      </c>
      <c r="J674" s="30">
        <f>IF(I672=0, 0, -(J672-I672) / I672)</f>
        <v>0</v>
      </c>
      <c r="K674" s="30">
        <f>IF(J672=0, 0, -(K672-J672) / J672)</f>
        <v>0</v>
      </c>
      <c r="L674" s="30">
        <f>IF(K672=0, 0, -(L672-K672) / K672)</f>
        <v>0</v>
      </c>
    </row>
    <row r="675" spans="2:14" hidden="1" outlineLevel="1" x14ac:dyDescent="0.15"/>
    <row r="676" spans="2:14" s="1" customFormat="1" ht="18" hidden="1" customHeight="1" outlineLevel="1" x14ac:dyDescent="0.15">
      <c r="B676" s="7"/>
      <c r="C676" s="91" t="s">
        <v>241</v>
      </c>
      <c r="D676" s="91"/>
      <c r="E676" s="93">
        <f>IF(AND(J627 = "Yes", OR(ISBLANK(Worker_Type_Filter), Worker_Type_Filter = H632),
 OR(ISBLANK(Country_Filter), Country_Filter = J632)), 1, 0)</f>
        <v>1</v>
      </c>
      <c r="F676" s="92"/>
      <c r="G676" s="92"/>
      <c r="H676" s="92" t="s">
        <v>4</v>
      </c>
      <c r="I676" s="92" t="s">
        <v>5</v>
      </c>
      <c r="J676" s="92" t="s">
        <v>6</v>
      </c>
      <c r="K676" s="92" t="s">
        <v>257</v>
      </c>
      <c r="L676" s="92" t="s">
        <v>258</v>
      </c>
      <c r="M676" s="92"/>
    </row>
    <row r="677" spans="2:14" ht="10" hidden="1" customHeight="1" outlineLevel="1" x14ac:dyDescent="0.15">
      <c r="C677" s="43" t="s">
        <v>248</v>
      </c>
    </row>
    <row r="678" spans="2:14" ht="4" hidden="1" customHeight="1" outlineLevel="1" x14ac:dyDescent="0.15"/>
    <row r="679" spans="2:14" s="1" customFormat="1" ht="15" hidden="1" customHeight="1" outlineLevel="1" x14ac:dyDescent="0.15">
      <c r="B679" s="7"/>
      <c r="C679" s="19">
        <v>1</v>
      </c>
      <c r="D679" s="9" t="s">
        <v>17</v>
      </c>
      <c r="F679" s="8" t="s">
        <v>9</v>
      </c>
      <c r="H679" s="29">
        <f>H662 * $E676</f>
        <v>0</v>
      </c>
      <c r="I679" s="29">
        <f>I662 * $E676</f>
        <v>0</v>
      </c>
      <c r="J679" s="29">
        <f>J662 * $E676</f>
        <v>0</v>
      </c>
      <c r="K679" s="29">
        <f>K662 * $E676</f>
        <v>0</v>
      </c>
      <c r="L679" s="29">
        <f>L662 * $E676</f>
        <v>0</v>
      </c>
    </row>
    <row r="680" spans="2:14" ht="4" hidden="1" customHeight="1" outlineLevel="1" x14ac:dyDescent="0.15">
      <c r="D680" s="9"/>
      <c r="F680" s="1"/>
      <c r="H680" s="1"/>
      <c r="I680" s="1"/>
      <c r="J680" s="1"/>
      <c r="K680" s="1"/>
      <c r="L680" s="1"/>
    </row>
    <row r="681" spans="2:14" s="1" customFormat="1" ht="15" hidden="1" customHeight="1" outlineLevel="1" x14ac:dyDescent="0.15">
      <c r="B681" s="7"/>
      <c r="C681" s="19">
        <v>2</v>
      </c>
      <c r="D681" s="9" t="s">
        <v>249</v>
      </c>
      <c r="F681" s="8" t="s">
        <v>9</v>
      </c>
      <c r="H681" s="29">
        <f>H664 * $E676</f>
        <v>0</v>
      </c>
      <c r="I681" s="29">
        <f>I664 * $E676</f>
        <v>0</v>
      </c>
      <c r="J681" s="29">
        <f>J664 * $E676</f>
        <v>0</v>
      </c>
      <c r="K681" s="29">
        <f>K664 * $E676</f>
        <v>0</v>
      </c>
      <c r="L681" s="29">
        <f>L664 * $E676</f>
        <v>0</v>
      </c>
    </row>
    <row r="682" spans="2:14" ht="4" hidden="1" customHeight="1" outlineLevel="1" x14ac:dyDescent="0.15">
      <c r="D682" s="9"/>
      <c r="F682" s="1"/>
      <c r="H682" s="1"/>
      <c r="I682" s="1"/>
      <c r="J682" s="1"/>
      <c r="K682" s="1"/>
      <c r="L682" s="1"/>
    </row>
    <row r="683" spans="2:14" s="1" customFormat="1" ht="15" hidden="1" customHeight="1" outlineLevel="1" x14ac:dyDescent="0.15">
      <c r="B683" s="7"/>
      <c r="C683" s="19">
        <v>3</v>
      </c>
      <c r="D683" s="9" t="s">
        <v>11</v>
      </c>
      <c r="F683" s="8" t="str">
        <f>ReportingCurrencyUnitLables</f>
        <v>USD 000s</v>
      </c>
      <c r="H683" s="29">
        <f>H666 * $E676</f>
        <v>0</v>
      </c>
      <c r="I683" s="29">
        <f>I666 * $E676</f>
        <v>0</v>
      </c>
      <c r="J683" s="29">
        <f>J666 * $E676</f>
        <v>0</v>
      </c>
      <c r="K683" s="29">
        <f>K666 * $E676</f>
        <v>0</v>
      </c>
      <c r="L683" s="29">
        <f>L666 * $E676</f>
        <v>0</v>
      </c>
    </row>
    <row r="684" spans="2:14" ht="4" hidden="1" customHeight="1" outlineLevel="1" x14ac:dyDescent="0.15">
      <c r="D684" s="9"/>
      <c r="F684" s="1"/>
      <c r="H684" s="1"/>
      <c r="I684" s="1"/>
      <c r="J684" s="1"/>
      <c r="K684" s="1"/>
      <c r="L684" s="1"/>
    </row>
    <row r="685" spans="2:14" s="1" customFormat="1" ht="15" hidden="1" customHeight="1" outlineLevel="1" x14ac:dyDescent="0.15">
      <c r="B685" s="7"/>
      <c r="C685" s="19">
        <v>4</v>
      </c>
      <c r="D685" s="9" t="s">
        <v>256</v>
      </c>
      <c r="F685" s="8" t="str">
        <f>ReportingCurrencyUnitLables</f>
        <v>USD 000s</v>
      </c>
      <c r="H685" s="29">
        <f>H670 * $E676</f>
        <v>0</v>
      </c>
      <c r="I685" s="29">
        <f>I670 * $E676</f>
        <v>0</v>
      </c>
      <c r="J685" s="29">
        <f>J670 * $E676</f>
        <v>0</v>
      </c>
      <c r="K685" s="29">
        <f>K670 * $E676</f>
        <v>0</v>
      </c>
      <c r="L685" s="29">
        <f>L670 * $E676</f>
        <v>0</v>
      </c>
    </row>
    <row r="686" spans="2:14" ht="4" hidden="1" customHeight="1" outlineLevel="1" x14ac:dyDescent="0.15">
      <c r="D686" s="9"/>
      <c r="F686" s="1"/>
      <c r="H686" s="1"/>
      <c r="I686" s="1"/>
      <c r="J686" s="1"/>
      <c r="K686" s="1"/>
      <c r="L686" s="1"/>
    </row>
    <row r="687" spans="2:14" ht="10" hidden="1" customHeight="1" outlineLevel="1" x14ac:dyDescent="0.15">
      <c r="B687" s="44"/>
      <c r="C687" s="41"/>
      <c r="D687" s="41"/>
      <c r="E687" s="41"/>
      <c r="F687" s="41"/>
      <c r="G687" s="41"/>
      <c r="H687" s="41"/>
      <c r="I687" s="45"/>
      <c r="J687" s="45"/>
      <c r="K687" s="45"/>
      <c r="L687" s="41"/>
      <c r="M687" s="41"/>
      <c r="N687" s="1"/>
    </row>
    <row r="688" spans="2:14" ht="10" customHeight="1" x14ac:dyDescent="0.15">
      <c r="B688" s="44"/>
      <c r="C688" s="41"/>
      <c r="D688" s="41"/>
      <c r="E688" s="41"/>
      <c r="F688" s="41"/>
      <c r="G688" s="41"/>
      <c r="H688" s="41"/>
      <c r="I688" s="45"/>
      <c r="J688" s="45"/>
      <c r="K688" s="45"/>
      <c r="L688" s="41"/>
      <c r="M688" s="41"/>
      <c r="N688" s="1"/>
    </row>
    <row r="689" spans="2:13" s="1" customFormat="1" ht="19" collapsed="1" x14ac:dyDescent="0.15">
      <c r="B689" s="83" cm="1">
        <f t="array" aca="1" ref="B689" ca="1">MAX($B$2:OFFSET(B689,-1,0)+1)</f>
        <v>12</v>
      </c>
      <c r="C689" s="84" t="str">
        <f>UPPER(J694) &amp;" / " &amp; K694  &amp; " / " &amp; L694 &amp; " / " &amp; H694</f>
        <v xml:space="preserve"> /  /  / </v>
      </c>
      <c r="D689" s="84"/>
      <c r="E689" s="41"/>
      <c r="F689" s="41"/>
      <c r="G689" s="41"/>
      <c r="H689" s="61" t="str">
        <f>IF(COUNTIF(E691:E747, "!")&gt;0, "!", "")</f>
        <v/>
      </c>
      <c r="I689" s="18" t="s">
        <v>240</v>
      </c>
      <c r="J689" s="2" t="s">
        <v>210</v>
      </c>
      <c r="K689" s="18" t="s">
        <v>267</v>
      </c>
      <c r="L689" s="42">
        <f>E738</f>
        <v>1</v>
      </c>
      <c r="M689" s="41"/>
    </row>
    <row r="690" spans="2:13" s="1" customFormat="1" ht="4" hidden="1" customHeight="1" outlineLevel="1" x14ac:dyDescent="0.15">
      <c r="B690" s="88"/>
      <c r="C690" s="89"/>
      <c r="D690" s="89"/>
      <c r="E690" s="89"/>
      <c r="F690" s="89"/>
      <c r="G690" s="89"/>
      <c r="H690" s="89"/>
      <c r="I690" s="90"/>
      <c r="J690" s="90"/>
      <c r="K690" s="90"/>
      <c r="L690" s="89"/>
      <c r="M690" s="89"/>
    </row>
    <row r="691" spans="2:13" ht="10" hidden="1" customHeight="1" outlineLevel="1" x14ac:dyDescent="0.15"/>
    <row r="692" spans="2:13" ht="15" hidden="1" customHeight="1" outlineLevel="1" x14ac:dyDescent="0.15">
      <c r="D692" s="1"/>
      <c r="E692" s="1"/>
      <c r="H692" s="4" t="s">
        <v>1</v>
      </c>
      <c r="J692" s="4" t="s">
        <v>0</v>
      </c>
      <c r="K692" s="4" t="s">
        <v>209</v>
      </c>
      <c r="L692" s="4" t="s">
        <v>264</v>
      </c>
    </row>
    <row r="693" spans="2:13" ht="5" hidden="1" customHeight="1" outlineLevel="1" x14ac:dyDescent="0.15">
      <c r="D693" s="1"/>
      <c r="E693" s="1"/>
      <c r="H693" s="1"/>
      <c r="J693" s="1"/>
      <c r="K693" s="1"/>
      <c r="L693" s="1"/>
    </row>
    <row r="694" spans="2:13" ht="15" hidden="1" customHeight="1" outlineLevel="1" x14ac:dyDescent="0.15">
      <c r="D694" s="9" t="s">
        <v>2</v>
      </c>
      <c r="E694" s="1"/>
      <c r="H694" s="2"/>
      <c r="J694" s="2"/>
      <c r="K694" s="2"/>
      <c r="L694" s="2"/>
    </row>
    <row r="695" spans="2:13" hidden="1" outlineLevel="1" x14ac:dyDescent="0.15">
      <c r="D695" s="1"/>
      <c r="E695" s="1"/>
      <c r="F695" s="1"/>
      <c r="H695" s="1"/>
      <c r="I695" s="1"/>
      <c r="J695" s="1"/>
      <c r="K695" s="1"/>
      <c r="L695" s="1"/>
    </row>
    <row r="696" spans="2:13" s="1" customFormat="1" ht="18" hidden="1" customHeight="1" outlineLevel="1" x14ac:dyDescent="0.15">
      <c r="B696" s="7"/>
      <c r="C696" s="91" t="s">
        <v>3</v>
      </c>
      <c r="D696" s="91"/>
      <c r="E696" s="91"/>
      <c r="F696" s="92"/>
      <c r="G696" s="92"/>
      <c r="H696" s="92" t="s">
        <v>4</v>
      </c>
      <c r="I696" s="92" t="s">
        <v>5</v>
      </c>
      <c r="J696" s="92" t="s">
        <v>6</v>
      </c>
      <c r="K696" s="92" t="s">
        <v>257</v>
      </c>
      <c r="L696" s="92" t="s">
        <v>258</v>
      </c>
      <c r="M696" s="92"/>
    </row>
    <row r="697" spans="2:13" ht="10" hidden="1" customHeight="1" outlineLevel="1" x14ac:dyDescent="0.15">
      <c r="H697" s="1"/>
      <c r="I697" s="1"/>
      <c r="J697" s="1"/>
      <c r="K697" s="1"/>
      <c r="L697" s="1"/>
    </row>
    <row r="698" spans="2:13" s="1" customFormat="1" ht="15" hidden="1" customHeight="1" outlineLevel="1" x14ac:dyDescent="0.15">
      <c r="B698" s="7"/>
      <c r="D698" s="9" t="s">
        <v>3</v>
      </c>
      <c r="F698" s="17" t="s">
        <v>321</v>
      </c>
      <c r="H698" s="22"/>
      <c r="I698" s="22"/>
      <c r="J698" s="22"/>
      <c r="K698" s="22"/>
      <c r="L698" s="22"/>
    </row>
    <row r="699" spans="2:13" ht="4" hidden="1" customHeight="1" outlineLevel="1" x14ac:dyDescent="0.15">
      <c r="D699" s="1"/>
      <c r="E699" s="1"/>
      <c r="F699" s="1"/>
      <c r="H699" s="1"/>
      <c r="I699" s="1"/>
      <c r="J699" s="1"/>
      <c r="K699" s="1"/>
      <c r="L699" s="1"/>
    </row>
    <row r="700" spans="2:13" s="1" customFormat="1" ht="15" hidden="1" customHeight="1" outlineLevel="1" x14ac:dyDescent="0.15">
      <c r="B700" s="7"/>
      <c r="D700" s="9" t="s">
        <v>246</v>
      </c>
      <c r="F700" s="8" t="str">
        <f>F702 &amp; ":" &amp; F698</f>
        <v>USD:[currency code]</v>
      </c>
      <c r="H700" s="24"/>
      <c r="I700" s="24"/>
      <c r="J700" s="24"/>
      <c r="K700" s="24"/>
      <c r="L700" s="24"/>
    </row>
    <row r="701" spans="2:13" ht="4" hidden="1" customHeight="1" outlineLevel="1" x14ac:dyDescent="0.15">
      <c r="D701" s="1"/>
      <c r="E701" s="1"/>
      <c r="F701" s="1"/>
      <c r="H701" s="1"/>
      <c r="I701" s="1"/>
      <c r="J701" s="1"/>
      <c r="K701" s="1"/>
      <c r="L701" s="1"/>
    </row>
    <row r="702" spans="2:13" s="1" customFormat="1" ht="15" hidden="1" customHeight="1" outlineLevel="1" x14ac:dyDescent="0.15">
      <c r="B702" s="7"/>
      <c r="D702" s="9" t="s">
        <v>16</v>
      </c>
      <c r="F702" s="8" t="str">
        <f>ReportingCurrency</f>
        <v>USD</v>
      </c>
      <c r="H702" s="28">
        <f>IF(H700=0, 0, H698/H700)</f>
        <v>0</v>
      </c>
      <c r="I702" s="28">
        <f>IF(I700=0, 0, I698/I700)</f>
        <v>0</v>
      </c>
      <c r="J702" s="28">
        <f>IF(J700=0, 0, J698/J700)</f>
        <v>0</v>
      </c>
      <c r="K702" s="28">
        <f>IF(K700=0, 0, K698/K700)</f>
        <v>0</v>
      </c>
      <c r="L702" s="28">
        <f>IF(L700=0, 0, L698/L700)</f>
        <v>0</v>
      </c>
    </row>
    <row r="703" spans="2:13" ht="4" hidden="1" customHeight="1" outlineLevel="1" x14ac:dyDescent="0.15">
      <c r="D703" s="1"/>
      <c r="E703" s="1"/>
      <c r="F703" s="1"/>
      <c r="H703" s="1"/>
      <c r="I703" s="1"/>
      <c r="J703" s="1"/>
      <c r="K703" s="1"/>
      <c r="L703" s="1"/>
    </row>
    <row r="704" spans="2:13" s="1" customFormat="1" ht="15" hidden="1" customHeight="1" outlineLevel="1" x14ac:dyDescent="0.15">
      <c r="B704" s="7"/>
      <c r="D704" s="9" t="s">
        <v>253</v>
      </c>
      <c r="F704" s="8" t="s">
        <v>254</v>
      </c>
      <c r="H704" s="2"/>
      <c r="I704" s="2"/>
      <c r="J704" s="2"/>
      <c r="K704" s="2"/>
      <c r="L704" s="2"/>
    </row>
    <row r="705" spans="2:13" ht="4" hidden="1" customHeight="1" outlineLevel="1" x14ac:dyDescent="0.15">
      <c r="D705" s="1"/>
      <c r="E705" s="1"/>
      <c r="F705" s="1"/>
      <c r="H705" s="1"/>
      <c r="I705" s="1"/>
      <c r="J705" s="1"/>
      <c r="K705" s="1"/>
      <c r="L705" s="1"/>
    </row>
    <row r="706" spans="2:13" s="1" customFormat="1" ht="15" hidden="1" customHeight="1" outlineLevel="1" x14ac:dyDescent="0.15">
      <c r="B706" s="7"/>
      <c r="D706" s="9" t="s">
        <v>280</v>
      </c>
      <c r="F706" s="8" t="s">
        <v>255</v>
      </c>
      <c r="H706" s="25"/>
      <c r="I706" s="25"/>
      <c r="J706" s="25"/>
      <c r="K706" s="25"/>
      <c r="L706" s="25"/>
    </row>
    <row r="707" spans="2:13" hidden="1" outlineLevel="1" x14ac:dyDescent="0.15">
      <c r="D707" s="1"/>
      <c r="E707" s="1"/>
      <c r="F707" s="1"/>
      <c r="H707" s="1"/>
      <c r="I707" s="1"/>
      <c r="J707" s="1"/>
      <c r="K707" s="1"/>
      <c r="L707" s="1"/>
    </row>
    <row r="708" spans="2:13" s="1" customFormat="1" ht="18" hidden="1" customHeight="1" outlineLevel="1" x14ac:dyDescent="0.15">
      <c r="B708" s="7"/>
      <c r="C708" s="91" t="s">
        <v>311</v>
      </c>
      <c r="D708" s="91"/>
      <c r="E708" s="91"/>
      <c r="F708" s="92"/>
      <c r="G708" s="92"/>
      <c r="H708" s="92" t="s">
        <v>4</v>
      </c>
      <c r="I708" s="92" t="s">
        <v>5</v>
      </c>
      <c r="J708" s="92" t="s">
        <v>6</v>
      </c>
      <c r="K708" s="92" t="s">
        <v>257</v>
      </c>
      <c r="L708" s="92" t="s">
        <v>258</v>
      </c>
      <c r="M708" s="92"/>
    </row>
    <row r="709" spans="2:13" ht="10" hidden="1" customHeight="1" outlineLevel="1" x14ac:dyDescent="0.15">
      <c r="H709" s="1"/>
      <c r="I709" s="1"/>
      <c r="J709" s="1"/>
      <c r="K709" s="1"/>
      <c r="L709" s="1"/>
    </row>
    <row r="710" spans="2:13" s="1" customFormat="1" ht="15" hidden="1" customHeight="1" outlineLevel="1" x14ac:dyDescent="0.15">
      <c r="B710" s="7"/>
      <c r="C710" s="62"/>
      <c r="D710" s="9" t="s">
        <v>318</v>
      </c>
      <c r="E710"/>
      <c r="F710" s="58" t="str">
        <f>F698</f>
        <v>[currency code]</v>
      </c>
      <c r="H710" s="23"/>
      <c r="I710" s="23"/>
      <c r="J710" s="23"/>
      <c r="K710" s="23"/>
      <c r="L710" s="23"/>
    </row>
    <row r="711" spans="2:13" ht="10" hidden="1" customHeight="1" outlineLevel="1" x14ac:dyDescent="0.15">
      <c r="D711" s="1"/>
      <c r="F711" s="1"/>
      <c r="H711" s="1"/>
      <c r="I711" s="1"/>
      <c r="J711" s="1"/>
      <c r="K711" s="1"/>
      <c r="L711" s="1"/>
    </row>
    <row r="712" spans="2:13" ht="15" hidden="1" customHeight="1" outlineLevel="1" x14ac:dyDescent="0.15">
      <c r="D712" s="60"/>
      <c r="F712" s="1"/>
      <c r="H712" s="98" t="s">
        <v>312</v>
      </c>
      <c r="I712" s="1"/>
      <c r="J712" s="1"/>
      <c r="K712" s="1"/>
      <c r="L712" s="1"/>
    </row>
    <row r="713" spans="2:13" s="1" customFormat="1" ht="15" hidden="1" customHeight="1" outlineLevel="1" x14ac:dyDescent="0.15">
      <c r="B713" s="7"/>
      <c r="D713" s="9" t="s">
        <v>319</v>
      </c>
      <c r="E713"/>
      <c r="F713" s="8" t="str">
        <f t="shared" ref="F713" si="22">ReportingCurrency</f>
        <v>USD</v>
      </c>
      <c r="H713" s="28">
        <f>IF(H700=0, 0, H710/H700)</f>
        <v>0</v>
      </c>
      <c r="I713" s="28">
        <f>IF(I700=0, 0, I710/I700)</f>
        <v>0</v>
      </c>
      <c r="J713" s="28">
        <f>IF(J700=0, 0, J710/J700)</f>
        <v>0</v>
      </c>
      <c r="K713" s="28">
        <f>IF(K700=0, 0, K710/K700)</f>
        <v>0</v>
      </c>
      <c r="L713" s="28">
        <f>IF(L700=0, 0, L710/L700)</f>
        <v>0</v>
      </c>
    </row>
    <row r="714" spans="2:13" hidden="1" outlineLevel="1" x14ac:dyDescent="0.15"/>
    <row r="715" spans="2:13" s="1" customFormat="1" ht="18" hidden="1" customHeight="1" outlineLevel="1" x14ac:dyDescent="0.15">
      <c r="B715" s="7"/>
      <c r="C715" s="91" t="s">
        <v>8</v>
      </c>
      <c r="D715" s="91"/>
      <c r="E715" s="91"/>
      <c r="F715" s="92"/>
      <c r="G715" s="92"/>
      <c r="H715" s="92" t="s">
        <v>4</v>
      </c>
      <c r="I715" s="92" t="s">
        <v>5</v>
      </c>
      <c r="J715" s="92" t="s">
        <v>6</v>
      </c>
      <c r="K715" s="92" t="s">
        <v>257</v>
      </c>
      <c r="L715" s="92" t="s">
        <v>258</v>
      </c>
      <c r="M715" s="92"/>
    </row>
    <row r="716" spans="2:13" ht="10" hidden="1" customHeight="1" outlineLevel="1" x14ac:dyDescent="0.15">
      <c r="H716" s="1"/>
      <c r="I716" s="1"/>
      <c r="J716" s="1"/>
      <c r="K716" s="1"/>
      <c r="L716" s="1"/>
    </row>
    <row r="717" spans="2:13" ht="15" hidden="1" customHeight="1" outlineLevel="1" x14ac:dyDescent="0.15">
      <c r="D717" s="9" t="s">
        <v>8</v>
      </c>
      <c r="F717" s="1"/>
      <c r="H717" s="99" t="str" cm="1">
        <f t="array" ref="H717">IF(OR(E718:E719 = "!"), "Red alert = missing data","")</f>
        <v/>
      </c>
      <c r="I717" s="1"/>
      <c r="J717" s="1"/>
      <c r="K717" s="1"/>
      <c r="L717" s="1"/>
    </row>
    <row r="718" spans="2:13" s="1" customFormat="1" ht="15" hidden="1" customHeight="1" outlineLevel="1" x14ac:dyDescent="0.15">
      <c r="B718" s="7"/>
      <c r="D718" s="59" t="s">
        <v>309</v>
      </c>
      <c r="E718" s="61" t="str" cm="1">
        <f t="array" ref="E718">IF(MAX((H713:L713&gt;=H702:L702) * (H713:L713 &lt;&gt; 0) * (H718:L718=0)) &gt;0, "!", "")</f>
        <v/>
      </c>
      <c r="F718" s="8" t="s">
        <v>18</v>
      </c>
      <c r="H718" s="23"/>
      <c r="I718" s="23"/>
      <c r="J718" s="23"/>
      <c r="K718" s="23"/>
      <c r="L718" s="23"/>
    </row>
    <row r="719" spans="2:13" s="1" customFormat="1" ht="15" hidden="1" customHeight="1" outlineLevel="1" x14ac:dyDescent="0.15">
      <c r="B719" s="7"/>
      <c r="D719" s="59" t="s">
        <v>310</v>
      </c>
      <c r="E719" s="61" t="str" cm="1">
        <f t="array" ref="E719">IF(MAX((H713:L713&lt;H702:L702) * (H713:L713 &lt;&gt; 0) * (H719:L719=0)) &gt;0, "!", "")</f>
        <v/>
      </c>
      <c r="F719" s="8" t="s">
        <v>18</v>
      </c>
      <c r="H719" s="23"/>
      <c r="I719" s="23"/>
      <c r="J719" s="23"/>
      <c r="K719" s="23"/>
      <c r="L719" s="23"/>
    </row>
    <row r="720" spans="2:13" s="1" customFormat="1" ht="15" hidden="1" customHeight="1" outlineLevel="1" x14ac:dyDescent="0.15">
      <c r="B720" s="7"/>
      <c r="D720" s="59" t="s">
        <v>305</v>
      </c>
      <c r="E720"/>
      <c r="F720" s="8" t="s">
        <v>18</v>
      </c>
      <c r="H720" s="29">
        <f>H718+IF(H713&lt;H702, H719, 0)</f>
        <v>0</v>
      </c>
      <c r="I720" s="29">
        <f>I718+IF(I713&lt;I702, I719, 0)</f>
        <v>0</v>
      </c>
      <c r="J720" s="29">
        <f>J718+IF(J713&lt;J702, J719, 0)</f>
        <v>0</v>
      </c>
      <c r="K720" s="29">
        <f>K718+IF(K713&lt;K702, K719, 0)</f>
        <v>0</v>
      </c>
      <c r="L720" s="29">
        <f>L718+IF(L713&lt;L702, L719, 0)</f>
        <v>0</v>
      </c>
    </row>
    <row r="721" spans="2:13" hidden="1" outlineLevel="1" x14ac:dyDescent="0.15">
      <c r="D721" s="1"/>
      <c r="E721" s="1"/>
      <c r="F721" s="1"/>
      <c r="H721" s="1"/>
      <c r="I721" s="1"/>
      <c r="J721" s="1"/>
      <c r="K721" s="1"/>
      <c r="L721" s="1"/>
    </row>
    <row r="722" spans="2:13" s="1" customFormat="1" ht="18" hidden="1" customHeight="1" outlineLevel="1" x14ac:dyDescent="0.15">
      <c r="B722" s="7"/>
      <c r="C722" s="91" t="s">
        <v>10</v>
      </c>
      <c r="D722" s="91"/>
      <c r="E722" s="91"/>
      <c r="F722" s="92"/>
      <c r="G722" s="92"/>
      <c r="H722" s="97" t="s">
        <v>4</v>
      </c>
      <c r="I722" s="92" t="s">
        <v>5</v>
      </c>
      <c r="J722" s="92" t="s">
        <v>6</v>
      </c>
      <c r="K722" s="92" t="s">
        <v>257</v>
      </c>
      <c r="L722" s="92" t="s">
        <v>258</v>
      </c>
      <c r="M722" s="92"/>
    </row>
    <row r="723" spans="2:13" ht="10" hidden="1" customHeight="1" outlineLevel="1" x14ac:dyDescent="0.15"/>
    <row r="724" spans="2:13" s="1" customFormat="1" ht="15" hidden="1" customHeight="1" outlineLevel="1" x14ac:dyDescent="0.15">
      <c r="B724" s="7"/>
      <c r="D724" s="9" t="s">
        <v>17</v>
      </c>
      <c r="F724" s="8" t="s">
        <v>9</v>
      </c>
      <c r="H724" s="29">
        <f>H720</f>
        <v>0</v>
      </c>
      <c r="I724" s="29">
        <f>I720</f>
        <v>0</v>
      </c>
      <c r="J724" s="29">
        <f>J720</f>
        <v>0</v>
      </c>
      <c r="K724" s="29">
        <f>K720</f>
        <v>0</v>
      </c>
      <c r="L724" s="29">
        <f>L720</f>
        <v>0</v>
      </c>
    </row>
    <row r="725" spans="2:13" ht="4" hidden="1" customHeight="1" outlineLevel="1" x14ac:dyDescent="0.15">
      <c r="D725" s="9"/>
      <c r="F725" s="1"/>
      <c r="H725" s="1"/>
      <c r="I725" s="1"/>
      <c r="J725" s="1"/>
      <c r="K725" s="1"/>
      <c r="L725" s="1"/>
    </row>
    <row r="726" spans="2:13" s="1" customFormat="1" ht="15" hidden="1" customHeight="1" outlineLevel="1" x14ac:dyDescent="0.15">
      <c r="B726" s="7"/>
      <c r="D726" s="9" t="s">
        <v>249</v>
      </c>
      <c r="F726" s="8" t="s">
        <v>9</v>
      </c>
      <c r="H726" s="29">
        <f>IF(H713&lt;H702, H719, 0)</f>
        <v>0</v>
      </c>
      <c r="I726" s="29">
        <f>IF(I713&lt;I702, I719, 0)</f>
        <v>0</v>
      </c>
      <c r="J726" s="29">
        <f>IF(J713&lt;J702, J719, 0)</f>
        <v>0</v>
      </c>
      <c r="K726" s="29">
        <f>IF(K713&lt;K702, K719, 0)</f>
        <v>0</v>
      </c>
      <c r="L726" s="29">
        <f>IF(L713&lt;L702, L719, 0)</f>
        <v>0</v>
      </c>
    </row>
    <row r="727" spans="2:13" ht="4" hidden="1" customHeight="1" outlineLevel="1" x14ac:dyDescent="0.15">
      <c r="D727" s="9"/>
      <c r="F727" s="1"/>
      <c r="H727" s="1"/>
      <c r="I727" s="1"/>
      <c r="J727" s="1"/>
      <c r="K727" s="1"/>
      <c r="L727" s="1"/>
    </row>
    <row r="728" spans="2:13" s="1" customFormat="1" ht="15" hidden="1" customHeight="1" outlineLevel="1" x14ac:dyDescent="0.15">
      <c r="B728" s="7"/>
      <c r="D728" s="9" t="s">
        <v>11</v>
      </c>
      <c r="F728" s="8" t="str">
        <f>ReportingCurrencyUnitLables</f>
        <v>USD 000s</v>
      </c>
      <c r="H728" s="29">
        <f>H702 * H720 / 1000</f>
        <v>0</v>
      </c>
      <c r="I728" s="29">
        <f>I702 * I720 / 1000</f>
        <v>0</v>
      </c>
      <c r="J728" s="29">
        <f>J702 * J720 / 1000</f>
        <v>0</v>
      </c>
      <c r="K728" s="29">
        <f>K702 * K720 / 1000</f>
        <v>0</v>
      </c>
      <c r="L728" s="29">
        <f>L702 * L720 / 1000</f>
        <v>0</v>
      </c>
    </row>
    <row r="729" spans="2:13" ht="4" hidden="1" customHeight="1" outlineLevel="1" x14ac:dyDescent="0.15">
      <c r="D729" s="9"/>
      <c r="F729" s="1"/>
      <c r="H729" s="1"/>
      <c r="I729" s="1"/>
      <c r="J729" s="1"/>
      <c r="K729" s="1"/>
      <c r="L729" s="1"/>
    </row>
    <row r="730" spans="2:13" s="1" customFormat="1" ht="15" hidden="1" customHeight="1" outlineLevel="1" x14ac:dyDescent="0.15">
      <c r="B730" s="7"/>
      <c r="D730" s="9" t="s">
        <v>13</v>
      </c>
      <c r="F730" s="8" t="s">
        <v>14</v>
      </c>
      <c r="H730" s="30">
        <f>IF(H724=0,0,H726 / H724)</f>
        <v>0</v>
      </c>
      <c r="I730" s="30">
        <f>IF(I724=0,0,I726 / I724)</f>
        <v>0</v>
      </c>
      <c r="J730" s="30">
        <f>IF(J724=0,0,J726 / J724)</f>
        <v>0</v>
      </c>
      <c r="K730" s="30">
        <f>IF(K724=0,0,K726 / K724)</f>
        <v>0</v>
      </c>
      <c r="L730" s="30">
        <f>IF(L724=0,0,L726 / L724)</f>
        <v>0</v>
      </c>
    </row>
    <row r="731" spans="2:13" ht="4" hidden="1" customHeight="1" outlineLevel="1" x14ac:dyDescent="0.15">
      <c r="D731" s="9"/>
      <c r="F731" s="1"/>
      <c r="H731" s="1"/>
      <c r="I731" s="1"/>
      <c r="J731" s="1"/>
      <c r="K731" s="1"/>
      <c r="L731" s="1"/>
    </row>
    <row r="732" spans="2:13" ht="15" hidden="1" customHeight="1" outlineLevel="1" x14ac:dyDescent="0.15">
      <c r="D732" s="9" t="s">
        <v>302</v>
      </c>
      <c r="F732" s="8" t="str">
        <f>ReportingCurrencyUnitLables</f>
        <v>USD 000s</v>
      </c>
      <c r="G732" s="1"/>
      <c r="H732" s="29">
        <f>MAX(0, H702-H713) * H726 / 1000</f>
        <v>0</v>
      </c>
      <c r="I732" s="29">
        <f t="shared" ref="I732:L732" si="23">MAX(0, I702-I713) * I726 / 1000</f>
        <v>0</v>
      </c>
      <c r="J732" s="29">
        <f t="shared" si="23"/>
        <v>0</v>
      </c>
      <c r="K732" s="29">
        <f t="shared" si="23"/>
        <v>0</v>
      </c>
      <c r="L732" s="29">
        <f t="shared" si="23"/>
        <v>0</v>
      </c>
    </row>
    <row r="733" spans="2:13" ht="4" hidden="1" customHeight="1" outlineLevel="1" x14ac:dyDescent="0.15">
      <c r="D733" s="9"/>
      <c r="F733" s="1"/>
      <c r="H733" s="1"/>
      <c r="I733" s="1"/>
      <c r="J733" s="1"/>
      <c r="K733" s="1"/>
      <c r="L733" s="1"/>
    </row>
    <row r="734" spans="2:13" s="1" customFormat="1" ht="15" hidden="1" customHeight="1" outlineLevel="1" x14ac:dyDescent="0.15">
      <c r="B734" s="7"/>
      <c r="D734" s="9" t="s">
        <v>252</v>
      </c>
      <c r="F734" s="8" t="s">
        <v>250</v>
      </c>
      <c r="H734" s="30">
        <f>IF(H728=0, 0, H732/H728)</f>
        <v>0</v>
      </c>
      <c r="I734" s="30">
        <f>IF(I728=0, 0, I732/I728)</f>
        <v>0</v>
      </c>
      <c r="J734" s="30">
        <f>IF(J728=0, 0, J732/J728)</f>
        <v>0</v>
      </c>
      <c r="K734" s="30">
        <f>IF(K728=0, 0, K732/K728)</f>
        <v>0</v>
      </c>
      <c r="L734" s="30">
        <f>IF(L728=0, 0, L732/L728)</f>
        <v>0</v>
      </c>
    </row>
    <row r="735" spans="2:13" ht="4" hidden="1" customHeight="1" outlineLevel="1" x14ac:dyDescent="0.15">
      <c r="D735" s="9"/>
      <c r="F735" s="1"/>
      <c r="H735" s="1"/>
      <c r="I735" s="1"/>
      <c r="J735" s="1"/>
      <c r="K735" s="1"/>
      <c r="L735" s="1"/>
    </row>
    <row r="736" spans="2:13" s="1" customFormat="1" ht="15" hidden="1" customHeight="1" outlineLevel="1" x14ac:dyDescent="0.15">
      <c r="B736" s="7"/>
      <c r="C736" s="7"/>
      <c r="D736" s="9" t="s">
        <v>251</v>
      </c>
      <c r="F736" s="8" t="s">
        <v>259</v>
      </c>
      <c r="H736" s="31"/>
      <c r="I736" s="30">
        <f>IF(H734=0, 0, -(I734-H734) / H734)</f>
        <v>0</v>
      </c>
      <c r="J736" s="30">
        <f>IF(I734=0, 0, -(J734-I734) / I734)</f>
        <v>0</v>
      </c>
      <c r="K736" s="30">
        <f>IF(J734=0, 0, -(K734-J734) / J734)</f>
        <v>0</v>
      </c>
      <c r="L736" s="30">
        <f>IF(K734=0, 0, -(L734-K734) / K734)</f>
        <v>0</v>
      </c>
    </row>
    <row r="737" spans="2:14" hidden="1" outlineLevel="1" x14ac:dyDescent="0.15"/>
    <row r="738" spans="2:14" s="1" customFormat="1" ht="18" hidden="1" customHeight="1" outlineLevel="1" x14ac:dyDescent="0.15">
      <c r="B738" s="7"/>
      <c r="C738" s="91" t="s">
        <v>241</v>
      </c>
      <c r="D738" s="91"/>
      <c r="E738" s="93">
        <f>IF(AND(J689 = "Yes", OR(ISBLANK(Worker_Type_Filter), Worker_Type_Filter = H694),
 OR(ISBLANK(Country_Filter), Country_Filter = J694)), 1, 0)</f>
        <v>1</v>
      </c>
      <c r="F738" s="92"/>
      <c r="G738" s="92"/>
      <c r="H738" s="92" t="s">
        <v>4</v>
      </c>
      <c r="I738" s="92" t="s">
        <v>5</v>
      </c>
      <c r="J738" s="92" t="s">
        <v>6</v>
      </c>
      <c r="K738" s="92" t="s">
        <v>257</v>
      </c>
      <c r="L738" s="92" t="s">
        <v>258</v>
      </c>
      <c r="M738" s="92"/>
    </row>
    <row r="739" spans="2:14" ht="10" hidden="1" customHeight="1" outlineLevel="1" x14ac:dyDescent="0.15">
      <c r="C739" s="43" t="s">
        <v>248</v>
      </c>
    </row>
    <row r="740" spans="2:14" ht="4" hidden="1" customHeight="1" outlineLevel="1" x14ac:dyDescent="0.15"/>
    <row r="741" spans="2:14" s="1" customFormat="1" ht="15" hidden="1" customHeight="1" outlineLevel="1" x14ac:dyDescent="0.15">
      <c r="B741" s="7"/>
      <c r="C741" s="19">
        <v>1</v>
      </c>
      <c r="D741" s="9" t="s">
        <v>17</v>
      </c>
      <c r="F741" s="8" t="s">
        <v>9</v>
      </c>
      <c r="H741" s="29">
        <f>H724 * $E738</f>
        <v>0</v>
      </c>
      <c r="I741" s="29">
        <f>I724 * $E738</f>
        <v>0</v>
      </c>
      <c r="J741" s="29">
        <f>J724 * $E738</f>
        <v>0</v>
      </c>
      <c r="K741" s="29">
        <f>K724 * $E738</f>
        <v>0</v>
      </c>
      <c r="L741" s="29">
        <f>L724 * $E738</f>
        <v>0</v>
      </c>
    </row>
    <row r="742" spans="2:14" ht="4" hidden="1" customHeight="1" outlineLevel="1" x14ac:dyDescent="0.15">
      <c r="D742" s="9"/>
      <c r="F742" s="1"/>
      <c r="H742" s="1"/>
      <c r="I742" s="1"/>
      <c r="J742" s="1"/>
      <c r="K742" s="1"/>
      <c r="L742" s="1"/>
    </row>
    <row r="743" spans="2:14" s="1" customFormat="1" ht="15" hidden="1" customHeight="1" outlineLevel="1" x14ac:dyDescent="0.15">
      <c r="B743" s="7"/>
      <c r="C743" s="19">
        <v>2</v>
      </c>
      <c r="D743" s="9" t="s">
        <v>249</v>
      </c>
      <c r="F743" s="8" t="s">
        <v>9</v>
      </c>
      <c r="H743" s="29">
        <f>H726 * $E738</f>
        <v>0</v>
      </c>
      <c r="I743" s="29">
        <f>I726 * $E738</f>
        <v>0</v>
      </c>
      <c r="J743" s="29">
        <f>J726 * $E738</f>
        <v>0</v>
      </c>
      <c r="K743" s="29">
        <f>K726 * $E738</f>
        <v>0</v>
      </c>
      <c r="L743" s="29">
        <f>L726 * $E738</f>
        <v>0</v>
      </c>
    </row>
    <row r="744" spans="2:14" ht="4" hidden="1" customHeight="1" outlineLevel="1" x14ac:dyDescent="0.15">
      <c r="D744" s="9"/>
      <c r="F744" s="1"/>
      <c r="H744" s="1"/>
      <c r="I744" s="1"/>
      <c r="J744" s="1"/>
      <c r="K744" s="1"/>
      <c r="L744" s="1"/>
    </row>
    <row r="745" spans="2:14" s="1" customFormat="1" ht="15" hidden="1" customHeight="1" outlineLevel="1" x14ac:dyDescent="0.15">
      <c r="B745" s="7"/>
      <c r="C745" s="19">
        <v>3</v>
      </c>
      <c r="D745" s="9" t="s">
        <v>11</v>
      </c>
      <c r="F745" s="8" t="str">
        <f>ReportingCurrencyUnitLables</f>
        <v>USD 000s</v>
      </c>
      <c r="H745" s="29">
        <f>H728 * $E738</f>
        <v>0</v>
      </c>
      <c r="I745" s="29">
        <f>I728 * $E738</f>
        <v>0</v>
      </c>
      <c r="J745" s="29">
        <f>J728 * $E738</f>
        <v>0</v>
      </c>
      <c r="K745" s="29">
        <f>K728 * $E738</f>
        <v>0</v>
      </c>
      <c r="L745" s="29">
        <f>L728 * $E738</f>
        <v>0</v>
      </c>
    </row>
    <row r="746" spans="2:14" ht="4" hidden="1" customHeight="1" outlineLevel="1" x14ac:dyDescent="0.15">
      <c r="D746" s="9"/>
      <c r="F746" s="1"/>
      <c r="H746" s="1"/>
      <c r="I746" s="1"/>
      <c r="J746" s="1"/>
      <c r="K746" s="1"/>
      <c r="L746" s="1"/>
    </row>
    <row r="747" spans="2:14" s="1" customFormat="1" ht="15" hidden="1" customHeight="1" outlineLevel="1" x14ac:dyDescent="0.15">
      <c r="B747" s="7"/>
      <c r="C747" s="19">
        <v>4</v>
      </c>
      <c r="D747" s="9" t="s">
        <v>256</v>
      </c>
      <c r="F747" s="8" t="str">
        <f>ReportingCurrencyUnitLables</f>
        <v>USD 000s</v>
      </c>
      <c r="H747" s="29">
        <f>H732 * $E738</f>
        <v>0</v>
      </c>
      <c r="I747" s="29">
        <f>I732 * $E738</f>
        <v>0</v>
      </c>
      <c r="J747" s="29">
        <f>J732 * $E738</f>
        <v>0</v>
      </c>
      <c r="K747" s="29">
        <f>K732 * $E738</f>
        <v>0</v>
      </c>
      <c r="L747" s="29">
        <f>L732 * $E738</f>
        <v>0</v>
      </c>
    </row>
    <row r="748" spans="2:14" ht="4" hidden="1" customHeight="1" outlineLevel="1" x14ac:dyDescent="0.15">
      <c r="D748" s="9"/>
      <c r="F748" s="1"/>
      <c r="H748" s="1"/>
      <c r="I748" s="1"/>
      <c r="J748" s="1"/>
      <c r="K748" s="1"/>
      <c r="L748" s="1"/>
    </row>
    <row r="749" spans="2:14" ht="10" hidden="1" customHeight="1" outlineLevel="1" x14ac:dyDescent="0.15">
      <c r="B749" s="44"/>
      <c r="C749" s="41"/>
      <c r="D749" s="41"/>
      <c r="E749" s="41"/>
      <c r="F749" s="41"/>
      <c r="G749" s="41"/>
      <c r="H749" s="41"/>
      <c r="I749" s="45"/>
      <c r="J749" s="45"/>
      <c r="K749" s="45"/>
      <c r="L749" s="41"/>
      <c r="M749" s="41"/>
      <c r="N749" s="1"/>
    </row>
    <row r="750" spans="2:14" ht="10" customHeight="1" x14ac:dyDescent="0.15">
      <c r="B750" s="44"/>
      <c r="C750" s="41"/>
      <c r="D750" s="41"/>
      <c r="E750" s="41"/>
      <c r="F750" s="41"/>
      <c r="G750" s="41"/>
      <c r="H750" s="41"/>
      <c r="I750" s="45"/>
      <c r="J750" s="45"/>
      <c r="K750" s="45"/>
      <c r="L750" s="41"/>
      <c r="M750" s="41"/>
      <c r="N750" s="1"/>
    </row>
    <row r="751" spans="2:14" s="1" customFormat="1" ht="19" collapsed="1" x14ac:dyDescent="0.15">
      <c r="B751" s="83" cm="1">
        <f t="array" aca="1" ref="B751" ca="1">MAX($B$2:OFFSET(B751,-1,0)+1)</f>
        <v>13</v>
      </c>
      <c r="C751" s="84" t="str">
        <f>UPPER(J756) &amp;" / " &amp; K756  &amp; " / " &amp; L756 &amp; " / " &amp; H756</f>
        <v xml:space="preserve"> /  /  / </v>
      </c>
      <c r="D751" s="84"/>
      <c r="E751" s="41"/>
      <c r="F751" s="41"/>
      <c r="G751" s="41"/>
      <c r="H751" s="61" t="str">
        <f>IF(COUNTIF(E753:E809, "!")&gt;0, "!", "")</f>
        <v/>
      </c>
      <c r="I751" s="18" t="s">
        <v>240</v>
      </c>
      <c r="J751" s="2" t="s">
        <v>210</v>
      </c>
      <c r="K751" s="18" t="s">
        <v>267</v>
      </c>
      <c r="L751" s="42">
        <f>E800</f>
        <v>1</v>
      </c>
      <c r="M751" s="41"/>
    </row>
    <row r="752" spans="2:14" s="1" customFormat="1" ht="4" hidden="1" customHeight="1" outlineLevel="1" x14ac:dyDescent="0.15">
      <c r="B752" s="88"/>
      <c r="C752" s="89"/>
      <c r="D752" s="89"/>
      <c r="E752" s="89"/>
      <c r="F752" s="89"/>
      <c r="G752" s="89"/>
      <c r="H752" s="89"/>
      <c r="I752" s="90"/>
      <c r="J752" s="90"/>
      <c r="K752" s="90"/>
      <c r="L752" s="89"/>
      <c r="M752" s="89"/>
    </row>
    <row r="753" spans="2:13" ht="10" hidden="1" customHeight="1" outlineLevel="1" x14ac:dyDescent="0.15"/>
    <row r="754" spans="2:13" ht="15" hidden="1" customHeight="1" outlineLevel="1" x14ac:dyDescent="0.15">
      <c r="D754" s="1"/>
      <c r="E754" s="1"/>
      <c r="H754" s="4" t="s">
        <v>1</v>
      </c>
      <c r="J754" s="4" t="s">
        <v>0</v>
      </c>
      <c r="K754" s="4" t="s">
        <v>209</v>
      </c>
      <c r="L754" s="4" t="s">
        <v>264</v>
      </c>
    </row>
    <row r="755" spans="2:13" ht="5" hidden="1" customHeight="1" outlineLevel="1" x14ac:dyDescent="0.15">
      <c r="D755" s="1"/>
      <c r="E755" s="1"/>
      <c r="H755" s="1"/>
      <c r="J755" s="1"/>
      <c r="K755" s="1"/>
      <c r="L755" s="1"/>
    </row>
    <row r="756" spans="2:13" ht="15" hidden="1" customHeight="1" outlineLevel="1" x14ac:dyDescent="0.15">
      <c r="D756" s="9" t="s">
        <v>2</v>
      </c>
      <c r="E756" s="1"/>
      <c r="H756" s="2"/>
      <c r="J756" s="2"/>
      <c r="K756" s="2"/>
      <c r="L756" s="2"/>
    </row>
    <row r="757" spans="2:13" hidden="1" outlineLevel="1" x14ac:dyDescent="0.15">
      <c r="D757" s="1"/>
      <c r="E757" s="1"/>
      <c r="F757" s="1"/>
      <c r="H757" s="1"/>
      <c r="I757" s="1"/>
      <c r="J757" s="1"/>
      <c r="K757" s="1"/>
      <c r="L757" s="1"/>
    </row>
    <row r="758" spans="2:13" s="1" customFormat="1" ht="18" hidden="1" customHeight="1" outlineLevel="1" x14ac:dyDescent="0.15">
      <c r="B758" s="7"/>
      <c r="C758" s="91" t="s">
        <v>3</v>
      </c>
      <c r="D758" s="91"/>
      <c r="E758" s="91"/>
      <c r="F758" s="92"/>
      <c r="G758" s="92"/>
      <c r="H758" s="92" t="s">
        <v>4</v>
      </c>
      <c r="I758" s="92" t="s">
        <v>5</v>
      </c>
      <c r="J758" s="92" t="s">
        <v>6</v>
      </c>
      <c r="K758" s="92" t="s">
        <v>257</v>
      </c>
      <c r="L758" s="92" t="s">
        <v>258</v>
      </c>
      <c r="M758" s="92"/>
    </row>
    <row r="759" spans="2:13" ht="10" hidden="1" customHeight="1" outlineLevel="1" x14ac:dyDescent="0.15">
      <c r="H759" s="1"/>
      <c r="I759" s="1"/>
      <c r="J759" s="1"/>
      <c r="K759" s="1"/>
      <c r="L759" s="1"/>
    </row>
    <row r="760" spans="2:13" s="1" customFormat="1" ht="15" hidden="1" customHeight="1" outlineLevel="1" x14ac:dyDescent="0.15">
      <c r="B760" s="7"/>
      <c r="D760" s="9" t="s">
        <v>3</v>
      </c>
      <c r="F760" s="17" t="s">
        <v>321</v>
      </c>
      <c r="H760" s="22"/>
      <c r="I760" s="22"/>
      <c r="J760" s="22"/>
      <c r="K760" s="22"/>
      <c r="L760" s="22"/>
    </row>
    <row r="761" spans="2:13" ht="4" hidden="1" customHeight="1" outlineLevel="1" x14ac:dyDescent="0.15">
      <c r="D761" s="1"/>
      <c r="E761" s="1"/>
      <c r="F761" s="1"/>
      <c r="H761" s="1"/>
      <c r="I761" s="1"/>
      <c r="J761" s="1"/>
      <c r="K761" s="1"/>
      <c r="L761" s="1"/>
    </row>
    <row r="762" spans="2:13" s="1" customFormat="1" ht="15" hidden="1" customHeight="1" outlineLevel="1" x14ac:dyDescent="0.15">
      <c r="B762" s="7"/>
      <c r="D762" s="9" t="s">
        <v>246</v>
      </c>
      <c r="F762" s="8" t="str">
        <f>F764 &amp; ":" &amp; F760</f>
        <v>USD:[currency code]</v>
      </c>
      <c r="H762" s="24"/>
      <c r="I762" s="24"/>
      <c r="J762" s="24"/>
      <c r="K762" s="24"/>
      <c r="L762" s="24"/>
    </row>
    <row r="763" spans="2:13" ht="4" hidden="1" customHeight="1" outlineLevel="1" x14ac:dyDescent="0.15">
      <c r="D763" s="1"/>
      <c r="E763" s="1"/>
      <c r="F763" s="1"/>
      <c r="H763" s="1"/>
      <c r="I763" s="1"/>
      <c r="J763" s="1"/>
      <c r="K763" s="1"/>
      <c r="L763" s="1"/>
    </row>
    <row r="764" spans="2:13" s="1" customFormat="1" ht="15" hidden="1" customHeight="1" outlineLevel="1" x14ac:dyDescent="0.15">
      <c r="B764" s="7"/>
      <c r="D764" s="9" t="s">
        <v>16</v>
      </c>
      <c r="F764" s="8" t="str">
        <f>ReportingCurrency</f>
        <v>USD</v>
      </c>
      <c r="H764" s="28">
        <f>IF(H762=0, 0, H760/H762)</f>
        <v>0</v>
      </c>
      <c r="I764" s="28">
        <f>IF(I762=0, 0, I760/I762)</f>
        <v>0</v>
      </c>
      <c r="J764" s="28">
        <f>IF(J762=0, 0, J760/J762)</f>
        <v>0</v>
      </c>
      <c r="K764" s="28">
        <f>IF(K762=0, 0, K760/K762)</f>
        <v>0</v>
      </c>
      <c r="L764" s="28">
        <f>IF(L762=0, 0, L760/L762)</f>
        <v>0</v>
      </c>
    </row>
    <row r="765" spans="2:13" ht="4" hidden="1" customHeight="1" outlineLevel="1" x14ac:dyDescent="0.15">
      <c r="D765" s="1"/>
      <c r="E765" s="1"/>
      <c r="F765" s="1"/>
      <c r="H765" s="1"/>
      <c r="I765" s="1"/>
      <c r="J765" s="1"/>
      <c r="K765" s="1"/>
      <c r="L765" s="1"/>
    </row>
    <row r="766" spans="2:13" s="1" customFormat="1" ht="15" hidden="1" customHeight="1" outlineLevel="1" x14ac:dyDescent="0.15">
      <c r="B766" s="7"/>
      <c r="D766" s="9" t="s">
        <v>253</v>
      </c>
      <c r="F766" s="8" t="s">
        <v>254</v>
      </c>
      <c r="H766" s="2"/>
      <c r="I766" s="2"/>
      <c r="J766" s="2"/>
      <c r="K766" s="2"/>
      <c r="L766" s="2"/>
    </row>
    <row r="767" spans="2:13" ht="4" hidden="1" customHeight="1" outlineLevel="1" x14ac:dyDescent="0.15">
      <c r="D767" s="1"/>
      <c r="E767" s="1"/>
      <c r="F767" s="1"/>
      <c r="H767" s="1"/>
      <c r="I767" s="1"/>
      <c r="J767" s="1"/>
      <c r="K767" s="1"/>
      <c r="L767" s="1"/>
    </row>
    <row r="768" spans="2:13" s="1" customFormat="1" ht="15" hidden="1" customHeight="1" outlineLevel="1" x14ac:dyDescent="0.15">
      <c r="B768" s="7"/>
      <c r="D768" s="9" t="s">
        <v>280</v>
      </c>
      <c r="F768" s="8" t="s">
        <v>255</v>
      </c>
      <c r="H768" s="25"/>
      <c r="I768" s="25"/>
      <c r="J768" s="25"/>
      <c r="K768" s="25"/>
      <c r="L768" s="25"/>
    </row>
    <row r="769" spans="2:13" hidden="1" outlineLevel="1" x14ac:dyDescent="0.15">
      <c r="D769" s="1"/>
      <c r="E769" s="1"/>
      <c r="F769" s="1"/>
      <c r="H769" s="1"/>
      <c r="I769" s="1"/>
      <c r="J769" s="1"/>
      <c r="K769" s="1"/>
      <c r="L769" s="1"/>
    </row>
    <row r="770" spans="2:13" s="1" customFormat="1" ht="18" hidden="1" customHeight="1" outlineLevel="1" x14ac:dyDescent="0.15">
      <c r="B770" s="7"/>
      <c r="C770" s="91" t="s">
        <v>311</v>
      </c>
      <c r="D770" s="91"/>
      <c r="E770" s="91"/>
      <c r="F770" s="92"/>
      <c r="G770" s="92"/>
      <c r="H770" s="92" t="s">
        <v>4</v>
      </c>
      <c r="I770" s="92" t="s">
        <v>5</v>
      </c>
      <c r="J770" s="92" t="s">
        <v>6</v>
      </c>
      <c r="K770" s="92" t="s">
        <v>257</v>
      </c>
      <c r="L770" s="92" t="s">
        <v>258</v>
      </c>
      <c r="M770" s="92"/>
    </row>
    <row r="771" spans="2:13" ht="10" hidden="1" customHeight="1" outlineLevel="1" x14ac:dyDescent="0.15">
      <c r="H771" s="1"/>
      <c r="I771" s="1"/>
      <c r="J771" s="1"/>
      <c r="K771" s="1"/>
      <c r="L771" s="1"/>
    </row>
    <row r="772" spans="2:13" s="1" customFormat="1" ht="15" hidden="1" customHeight="1" outlineLevel="1" x14ac:dyDescent="0.15">
      <c r="B772" s="7"/>
      <c r="C772" s="62"/>
      <c r="D772" s="9" t="s">
        <v>318</v>
      </c>
      <c r="E772"/>
      <c r="F772" s="58" t="str">
        <f>F760</f>
        <v>[currency code]</v>
      </c>
      <c r="H772" s="23"/>
      <c r="I772" s="23"/>
      <c r="J772" s="23"/>
      <c r="K772" s="23"/>
      <c r="L772" s="23"/>
    </row>
    <row r="773" spans="2:13" ht="10" hidden="1" customHeight="1" outlineLevel="1" x14ac:dyDescent="0.15">
      <c r="D773" s="1"/>
      <c r="F773" s="1"/>
      <c r="H773" s="1"/>
      <c r="I773" s="1"/>
      <c r="J773" s="1"/>
      <c r="K773" s="1"/>
      <c r="L773" s="1"/>
    </row>
    <row r="774" spans="2:13" ht="15" hidden="1" customHeight="1" outlineLevel="1" x14ac:dyDescent="0.15">
      <c r="D774" s="60"/>
      <c r="F774" s="1"/>
      <c r="H774" s="98" t="s">
        <v>312</v>
      </c>
      <c r="I774" s="1"/>
      <c r="J774" s="1"/>
      <c r="K774" s="1"/>
      <c r="L774" s="1"/>
    </row>
    <row r="775" spans="2:13" s="1" customFormat="1" ht="15" hidden="1" customHeight="1" outlineLevel="1" x14ac:dyDescent="0.15">
      <c r="B775" s="7"/>
      <c r="D775" s="9" t="s">
        <v>319</v>
      </c>
      <c r="E775"/>
      <c r="F775" s="8" t="str">
        <f t="shared" ref="F775" si="24">ReportingCurrency</f>
        <v>USD</v>
      </c>
      <c r="H775" s="28">
        <f>IF(H762=0, 0, H772/H762)</f>
        <v>0</v>
      </c>
      <c r="I775" s="28">
        <f>IF(I762=0, 0, I772/I762)</f>
        <v>0</v>
      </c>
      <c r="J775" s="28">
        <f>IF(J762=0, 0, J772/J762)</f>
        <v>0</v>
      </c>
      <c r="K775" s="28">
        <f>IF(K762=0, 0, K772/K762)</f>
        <v>0</v>
      </c>
      <c r="L775" s="28">
        <f>IF(L762=0, 0, L772/L762)</f>
        <v>0</v>
      </c>
    </row>
    <row r="776" spans="2:13" hidden="1" outlineLevel="1" x14ac:dyDescent="0.15"/>
    <row r="777" spans="2:13" s="1" customFormat="1" ht="18" hidden="1" customHeight="1" outlineLevel="1" x14ac:dyDescent="0.15">
      <c r="B777" s="7"/>
      <c r="C777" s="91" t="s">
        <v>8</v>
      </c>
      <c r="D777" s="91"/>
      <c r="E777" s="91"/>
      <c r="F777" s="92"/>
      <c r="G777" s="92"/>
      <c r="H777" s="92" t="s">
        <v>4</v>
      </c>
      <c r="I777" s="92" t="s">
        <v>5</v>
      </c>
      <c r="J777" s="92" t="s">
        <v>6</v>
      </c>
      <c r="K777" s="92" t="s">
        <v>257</v>
      </c>
      <c r="L777" s="92" t="s">
        <v>258</v>
      </c>
      <c r="M777" s="92"/>
    </row>
    <row r="778" spans="2:13" ht="10" hidden="1" customHeight="1" outlineLevel="1" x14ac:dyDescent="0.15">
      <c r="H778" s="1"/>
      <c r="I778" s="1"/>
      <c r="J778" s="1"/>
      <c r="K778" s="1"/>
      <c r="L778" s="1"/>
    </row>
    <row r="779" spans="2:13" ht="15" hidden="1" customHeight="1" outlineLevel="1" x14ac:dyDescent="0.15">
      <c r="D779" s="9" t="s">
        <v>8</v>
      </c>
      <c r="F779" s="1"/>
      <c r="H779" s="99" t="str" cm="1">
        <f t="array" ref="H779">IF(OR(E780:E781 = "!"), "Red alert = missing data","")</f>
        <v/>
      </c>
      <c r="I779" s="1"/>
      <c r="J779" s="1"/>
      <c r="K779" s="1"/>
      <c r="L779" s="1"/>
    </row>
    <row r="780" spans="2:13" s="1" customFormat="1" ht="15" hidden="1" customHeight="1" outlineLevel="1" x14ac:dyDescent="0.15">
      <c r="B780" s="7"/>
      <c r="D780" s="59" t="s">
        <v>309</v>
      </c>
      <c r="E780" s="61" t="str" cm="1">
        <f t="array" ref="E780">IF(MAX((H775:L775&gt;=H764:L764) * (H775:L775 &lt;&gt; 0) * (H780:L780=0)) &gt;0, "!", "")</f>
        <v/>
      </c>
      <c r="F780" s="8" t="s">
        <v>18</v>
      </c>
      <c r="H780" s="23"/>
      <c r="I780" s="23"/>
      <c r="J780" s="23"/>
      <c r="K780" s="23"/>
      <c r="L780" s="23"/>
    </row>
    <row r="781" spans="2:13" s="1" customFormat="1" ht="15" hidden="1" customHeight="1" outlineLevel="1" x14ac:dyDescent="0.15">
      <c r="B781" s="7"/>
      <c r="D781" s="59" t="s">
        <v>310</v>
      </c>
      <c r="E781" s="61" t="str" cm="1">
        <f t="array" ref="E781">IF(MAX((H775:L775&lt;H764:L764) * (H775:L775 &lt;&gt; 0) * (H781:L781=0)) &gt;0, "!", "")</f>
        <v/>
      </c>
      <c r="F781" s="8" t="s">
        <v>18</v>
      </c>
      <c r="H781" s="23"/>
      <c r="I781" s="23"/>
      <c r="J781" s="23"/>
      <c r="K781" s="23"/>
      <c r="L781" s="23"/>
    </row>
    <row r="782" spans="2:13" s="1" customFormat="1" ht="15" hidden="1" customHeight="1" outlineLevel="1" x14ac:dyDescent="0.15">
      <c r="B782" s="7"/>
      <c r="D782" s="59" t="s">
        <v>305</v>
      </c>
      <c r="E782"/>
      <c r="F782" s="8" t="s">
        <v>18</v>
      </c>
      <c r="H782" s="29">
        <f>H780+IF(H775&lt;H764, H781, 0)</f>
        <v>0</v>
      </c>
      <c r="I782" s="29">
        <f>I780+IF(I775&lt;I764, I781, 0)</f>
        <v>0</v>
      </c>
      <c r="J782" s="29">
        <f>J780+IF(J775&lt;J764, J781, 0)</f>
        <v>0</v>
      </c>
      <c r="K782" s="29">
        <f>K780+IF(K775&lt;K764, K781, 0)</f>
        <v>0</v>
      </c>
      <c r="L782" s="29">
        <f>L780+IF(L775&lt;L764, L781, 0)</f>
        <v>0</v>
      </c>
    </row>
    <row r="783" spans="2:13" hidden="1" outlineLevel="1" x14ac:dyDescent="0.15">
      <c r="D783" s="1"/>
      <c r="E783" s="1"/>
      <c r="F783" s="1"/>
      <c r="H783" s="1"/>
      <c r="I783" s="1"/>
      <c r="J783" s="1"/>
      <c r="K783" s="1"/>
      <c r="L783" s="1"/>
    </row>
    <row r="784" spans="2:13" s="1" customFormat="1" ht="18" hidden="1" customHeight="1" outlineLevel="1" x14ac:dyDescent="0.15">
      <c r="B784" s="7"/>
      <c r="C784" s="91" t="s">
        <v>10</v>
      </c>
      <c r="D784" s="91"/>
      <c r="E784" s="91"/>
      <c r="F784" s="92"/>
      <c r="G784" s="92"/>
      <c r="H784" s="97" t="s">
        <v>4</v>
      </c>
      <c r="I784" s="92" t="s">
        <v>5</v>
      </c>
      <c r="J784" s="92" t="s">
        <v>6</v>
      </c>
      <c r="K784" s="92" t="s">
        <v>257</v>
      </c>
      <c r="L784" s="92" t="s">
        <v>258</v>
      </c>
      <c r="M784" s="92"/>
    </row>
    <row r="785" spans="2:13" ht="10" hidden="1" customHeight="1" outlineLevel="1" x14ac:dyDescent="0.15"/>
    <row r="786" spans="2:13" s="1" customFormat="1" ht="15" hidden="1" customHeight="1" outlineLevel="1" x14ac:dyDescent="0.15">
      <c r="B786" s="7"/>
      <c r="D786" s="9" t="s">
        <v>17</v>
      </c>
      <c r="F786" s="8" t="s">
        <v>9</v>
      </c>
      <c r="H786" s="29">
        <f>H782</f>
        <v>0</v>
      </c>
      <c r="I786" s="29">
        <f>I782</f>
        <v>0</v>
      </c>
      <c r="J786" s="29">
        <f>J782</f>
        <v>0</v>
      </c>
      <c r="K786" s="29">
        <f>K782</f>
        <v>0</v>
      </c>
      <c r="L786" s="29">
        <f>L782</f>
        <v>0</v>
      </c>
    </row>
    <row r="787" spans="2:13" ht="4" hidden="1" customHeight="1" outlineLevel="1" x14ac:dyDescent="0.15">
      <c r="D787" s="9"/>
      <c r="F787" s="1"/>
      <c r="H787" s="1"/>
      <c r="I787" s="1"/>
      <c r="J787" s="1"/>
      <c r="K787" s="1"/>
      <c r="L787" s="1"/>
    </row>
    <row r="788" spans="2:13" s="1" customFormat="1" ht="15" hidden="1" customHeight="1" outlineLevel="1" x14ac:dyDescent="0.15">
      <c r="B788" s="7"/>
      <c r="D788" s="9" t="s">
        <v>249</v>
      </c>
      <c r="F788" s="8" t="s">
        <v>9</v>
      </c>
      <c r="H788" s="29">
        <f>IF(H775&lt;H764, H781, 0)</f>
        <v>0</v>
      </c>
      <c r="I788" s="29">
        <f>IF(I775&lt;I764, I781, 0)</f>
        <v>0</v>
      </c>
      <c r="J788" s="29">
        <f>IF(J775&lt;J764, J781, 0)</f>
        <v>0</v>
      </c>
      <c r="K788" s="29">
        <f>IF(K775&lt;K764, K781, 0)</f>
        <v>0</v>
      </c>
      <c r="L788" s="29">
        <f>IF(L775&lt;L764, L781, 0)</f>
        <v>0</v>
      </c>
    </row>
    <row r="789" spans="2:13" ht="4" hidden="1" customHeight="1" outlineLevel="1" x14ac:dyDescent="0.15">
      <c r="D789" s="9"/>
      <c r="F789" s="1"/>
      <c r="H789" s="1"/>
      <c r="I789" s="1"/>
      <c r="J789" s="1"/>
      <c r="K789" s="1"/>
      <c r="L789" s="1"/>
    </row>
    <row r="790" spans="2:13" s="1" customFormat="1" ht="15" hidden="1" customHeight="1" outlineLevel="1" x14ac:dyDescent="0.15">
      <c r="B790" s="7"/>
      <c r="D790" s="9" t="s">
        <v>11</v>
      </c>
      <c r="F790" s="8" t="str">
        <f>ReportingCurrencyUnitLables</f>
        <v>USD 000s</v>
      </c>
      <c r="H790" s="29">
        <f>H764 * H782 / 1000</f>
        <v>0</v>
      </c>
      <c r="I790" s="29">
        <f>I764 * I782 / 1000</f>
        <v>0</v>
      </c>
      <c r="J790" s="29">
        <f>J764 * J782 / 1000</f>
        <v>0</v>
      </c>
      <c r="K790" s="29">
        <f>K764 * K782 / 1000</f>
        <v>0</v>
      </c>
      <c r="L790" s="29">
        <f>L764 * L782 / 1000</f>
        <v>0</v>
      </c>
    </row>
    <row r="791" spans="2:13" ht="4" hidden="1" customHeight="1" outlineLevel="1" x14ac:dyDescent="0.15">
      <c r="D791" s="9"/>
      <c r="F791" s="1"/>
      <c r="H791" s="1"/>
      <c r="I791" s="1"/>
      <c r="J791" s="1"/>
      <c r="K791" s="1"/>
      <c r="L791" s="1"/>
    </row>
    <row r="792" spans="2:13" s="1" customFormat="1" ht="15" hidden="1" customHeight="1" outlineLevel="1" x14ac:dyDescent="0.15">
      <c r="B792" s="7"/>
      <c r="D792" s="9" t="s">
        <v>13</v>
      </c>
      <c r="F792" s="8" t="s">
        <v>14</v>
      </c>
      <c r="H792" s="30">
        <f>IF(H786=0,0,H788 / H786)</f>
        <v>0</v>
      </c>
      <c r="I792" s="30">
        <f>IF(I786=0,0,I788 / I786)</f>
        <v>0</v>
      </c>
      <c r="J792" s="30">
        <f>IF(J786=0,0,J788 / J786)</f>
        <v>0</v>
      </c>
      <c r="K792" s="30">
        <f>IF(K786=0,0,K788 / K786)</f>
        <v>0</v>
      </c>
      <c r="L792" s="30">
        <f>IF(L786=0,0,L788 / L786)</f>
        <v>0</v>
      </c>
    </row>
    <row r="793" spans="2:13" ht="4" hidden="1" customHeight="1" outlineLevel="1" x14ac:dyDescent="0.15">
      <c r="D793" s="9"/>
      <c r="F793" s="1"/>
      <c r="H793" s="1"/>
      <c r="I793" s="1"/>
      <c r="J793" s="1"/>
      <c r="K793" s="1"/>
      <c r="L793" s="1"/>
    </row>
    <row r="794" spans="2:13" ht="15" hidden="1" customHeight="1" outlineLevel="1" x14ac:dyDescent="0.15">
      <c r="D794" s="9" t="s">
        <v>302</v>
      </c>
      <c r="F794" s="8" t="str">
        <f>ReportingCurrencyUnitLables</f>
        <v>USD 000s</v>
      </c>
      <c r="G794" s="1"/>
      <c r="H794" s="29">
        <f>MAX(0, H764-H775) * H788 / 1000</f>
        <v>0</v>
      </c>
      <c r="I794" s="29">
        <f t="shared" ref="I794:L794" si="25">MAX(0, I764-I775) * I788 / 1000</f>
        <v>0</v>
      </c>
      <c r="J794" s="29">
        <f t="shared" si="25"/>
        <v>0</v>
      </c>
      <c r="K794" s="29">
        <f t="shared" si="25"/>
        <v>0</v>
      </c>
      <c r="L794" s="29">
        <f t="shared" si="25"/>
        <v>0</v>
      </c>
    </row>
    <row r="795" spans="2:13" ht="4" hidden="1" customHeight="1" outlineLevel="1" x14ac:dyDescent="0.15">
      <c r="D795" s="9"/>
      <c r="F795" s="1"/>
      <c r="H795" s="1"/>
      <c r="I795" s="1"/>
      <c r="J795" s="1"/>
      <c r="K795" s="1"/>
      <c r="L795" s="1"/>
    </row>
    <row r="796" spans="2:13" s="1" customFormat="1" ht="15" hidden="1" customHeight="1" outlineLevel="1" x14ac:dyDescent="0.15">
      <c r="B796" s="7"/>
      <c r="D796" s="9" t="s">
        <v>252</v>
      </c>
      <c r="F796" s="8" t="s">
        <v>250</v>
      </c>
      <c r="H796" s="30">
        <f>IF(H790=0, 0, H794/H790)</f>
        <v>0</v>
      </c>
      <c r="I796" s="30">
        <f>IF(I790=0, 0, I794/I790)</f>
        <v>0</v>
      </c>
      <c r="J796" s="30">
        <f>IF(J790=0, 0, J794/J790)</f>
        <v>0</v>
      </c>
      <c r="K796" s="30">
        <f>IF(K790=0, 0, K794/K790)</f>
        <v>0</v>
      </c>
      <c r="L796" s="30">
        <f>IF(L790=0, 0, L794/L790)</f>
        <v>0</v>
      </c>
    </row>
    <row r="797" spans="2:13" ht="4" hidden="1" customHeight="1" outlineLevel="1" x14ac:dyDescent="0.15">
      <c r="D797" s="9"/>
      <c r="F797" s="1"/>
      <c r="H797" s="1"/>
      <c r="I797" s="1"/>
      <c r="J797" s="1"/>
      <c r="K797" s="1"/>
      <c r="L797" s="1"/>
    </row>
    <row r="798" spans="2:13" s="1" customFormat="1" ht="15" hidden="1" customHeight="1" outlineLevel="1" x14ac:dyDescent="0.15">
      <c r="B798" s="7"/>
      <c r="C798" s="7"/>
      <c r="D798" s="9" t="s">
        <v>251</v>
      </c>
      <c r="F798" s="8" t="s">
        <v>259</v>
      </c>
      <c r="H798" s="31"/>
      <c r="I798" s="30">
        <f>IF(H796=0, 0, -(I796-H796) / H796)</f>
        <v>0</v>
      </c>
      <c r="J798" s="30">
        <f>IF(I796=0, 0, -(J796-I796) / I796)</f>
        <v>0</v>
      </c>
      <c r="K798" s="30">
        <f>IF(J796=0, 0, -(K796-J796) / J796)</f>
        <v>0</v>
      </c>
      <c r="L798" s="30">
        <f>IF(K796=0, 0, -(L796-K796) / K796)</f>
        <v>0</v>
      </c>
    </row>
    <row r="799" spans="2:13" hidden="1" outlineLevel="1" x14ac:dyDescent="0.15"/>
    <row r="800" spans="2:13" s="1" customFormat="1" ht="18" hidden="1" customHeight="1" outlineLevel="1" x14ac:dyDescent="0.15">
      <c r="B800" s="7"/>
      <c r="C800" s="91" t="s">
        <v>241</v>
      </c>
      <c r="D800" s="91"/>
      <c r="E800" s="93">
        <f>IF(AND(J751 = "Yes", OR(ISBLANK(Worker_Type_Filter), Worker_Type_Filter = H756),
 OR(ISBLANK(Country_Filter), Country_Filter = J756)), 1, 0)</f>
        <v>1</v>
      </c>
      <c r="F800" s="92"/>
      <c r="G800" s="92"/>
      <c r="H800" s="92" t="s">
        <v>4</v>
      </c>
      <c r="I800" s="92" t="s">
        <v>5</v>
      </c>
      <c r="J800" s="92" t="s">
        <v>6</v>
      </c>
      <c r="K800" s="92" t="s">
        <v>257</v>
      </c>
      <c r="L800" s="92" t="s">
        <v>258</v>
      </c>
      <c r="M800" s="92"/>
    </row>
    <row r="801" spans="2:14" ht="10" hidden="1" customHeight="1" outlineLevel="1" x14ac:dyDescent="0.15">
      <c r="C801" s="43" t="s">
        <v>248</v>
      </c>
    </row>
    <row r="802" spans="2:14" ht="4" hidden="1" customHeight="1" outlineLevel="1" x14ac:dyDescent="0.15"/>
    <row r="803" spans="2:14" s="1" customFormat="1" ht="15" hidden="1" customHeight="1" outlineLevel="1" x14ac:dyDescent="0.15">
      <c r="B803" s="7"/>
      <c r="C803" s="19">
        <v>1</v>
      </c>
      <c r="D803" s="9" t="s">
        <v>17</v>
      </c>
      <c r="F803" s="8" t="s">
        <v>9</v>
      </c>
      <c r="H803" s="29">
        <f>H786 * $E800</f>
        <v>0</v>
      </c>
      <c r="I803" s="29">
        <f>I786 * $E800</f>
        <v>0</v>
      </c>
      <c r="J803" s="29">
        <f>J786 * $E800</f>
        <v>0</v>
      </c>
      <c r="K803" s="29">
        <f>K786 * $E800</f>
        <v>0</v>
      </c>
      <c r="L803" s="29">
        <f>L786 * $E800</f>
        <v>0</v>
      </c>
    </row>
    <row r="804" spans="2:14" ht="4" hidden="1" customHeight="1" outlineLevel="1" x14ac:dyDescent="0.15">
      <c r="D804" s="9"/>
      <c r="F804" s="1"/>
      <c r="H804" s="1"/>
      <c r="I804" s="1"/>
      <c r="J804" s="1"/>
      <c r="K804" s="1"/>
      <c r="L804" s="1"/>
    </row>
    <row r="805" spans="2:14" s="1" customFormat="1" ht="15" hidden="1" customHeight="1" outlineLevel="1" x14ac:dyDescent="0.15">
      <c r="B805" s="7"/>
      <c r="C805" s="19">
        <v>2</v>
      </c>
      <c r="D805" s="9" t="s">
        <v>249</v>
      </c>
      <c r="F805" s="8" t="s">
        <v>9</v>
      </c>
      <c r="H805" s="29">
        <f>H788 * $E800</f>
        <v>0</v>
      </c>
      <c r="I805" s="29">
        <f>I788 * $E800</f>
        <v>0</v>
      </c>
      <c r="J805" s="29">
        <f>J788 * $E800</f>
        <v>0</v>
      </c>
      <c r="K805" s="29">
        <f>K788 * $E800</f>
        <v>0</v>
      </c>
      <c r="L805" s="29">
        <f>L788 * $E800</f>
        <v>0</v>
      </c>
    </row>
    <row r="806" spans="2:14" ht="4" hidden="1" customHeight="1" outlineLevel="1" x14ac:dyDescent="0.15">
      <c r="D806" s="9"/>
      <c r="F806" s="1"/>
      <c r="H806" s="1"/>
      <c r="I806" s="1"/>
      <c r="J806" s="1"/>
      <c r="K806" s="1"/>
      <c r="L806" s="1"/>
    </row>
    <row r="807" spans="2:14" s="1" customFormat="1" ht="15" hidden="1" customHeight="1" outlineLevel="1" x14ac:dyDescent="0.15">
      <c r="B807" s="7"/>
      <c r="C807" s="19">
        <v>3</v>
      </c>
      <c r="D807" s="9" t="s">
        <v>11</v>
      </c>
      <c r="F807" s="8" t="str">
        <f>ReportingCurrencyUnitLables</f>
        <v>USD 000s</v>
      </c>
      <c r="H807" s="29">
        <f>H790 * $E800</f>
        <v>0</v>
      </c>
      <c r="I807" s="29">
        <f>I790 * $E800</f>
        <v>0</v>
      </c>
      <c r="J807" s="29">
        <f>J790 * $E800</f>
        <v>0</v>
      </c>
      <c r="K807" s="29">
        <f>K790 * $E800</f>
        <v>0</v>
      </c>
      <c r="L807" s="29">
        <f>L790 * $E800</f>
        <v>0</v>
      </c>
    </row>
    <row r="808" spans="2:14" ht="4" hidden="1" customHeight="1" outlineLevel="1" x14ac:dyDescent="0.15">
      <c r="D808" s="9"/>
      <c r="F808" s="1"/>
      <c r="H808" s="1"/>
      <c r="I808" s="1"/>
      <c r="J808" s="1"/>
      <c r="K808" s="1"/>
      <c r="L808" s="1"/>
    </row>
    <row r="809" spans="2:14" s="1" customFormat="1" ht="15" hidden="1" customHeight="1" outlineLevel="1" x14ac:dyDescent="0.15">
      <c r="B809" s="7"/>
      <c r="C809" s="19">
        <v>4</v>
      </c>
      <c r="D809" s="9" t="s">
        <v>256</v>
      </c>
      <c r="F809" s="8" t="str">
        <f>ReportingCurrencyUnitLables</f>
        <v>USD 000s</v>
      </c>
      <c r="H809" s="29">
        <f>H794 * $E800</f>
        <v>0</v>
      </c>
      <c r="I809" s="29">
        <f>I794 * $E800</f>
        <v>0</v>
      </c>
      <c r="J809" s="29">
        <f>J794 * $E800</f>
        <v>0</v>
      </c>
      <c r="K809" s="29">
        <f>K794 * $E800</f>
        <v>0</v>
      </c>
      <c r="L809" s="29">
        <f>L794 * $E800</f>
        <v>0</v>
      </c>
    </row>
    <row r="810" spans="2:14" ht="4" hidden="1" customHeight="1" outlineLevel="1" x14ac:dyDescent="0.15">
      <c r="D810" s="9"/>
      <c r="F810" s="1"/>
      <c r="H810" s="1"/>
      <c r="I810" s="1"/>
      <c r="J810" s="1"/>
      <c r="K810" s="1"/>
      <c r="L810" s="1"/>
    </row>
    <row r="811" spans="2:14" ht="10" hidden="1" customHeight="1" outlineLevel="1" x14ac:dyDescent="0.15">
      <c r="B811" s="44"/>
      <c r="C811" s="41"/>
      <c r="D811" s="41"/>
      <c r="E811" s="41"/>
      <c r="F811" s="41"/>
      <c r="G811" s="41"/>
      <c r="H811" s="41"/>
      <c r="I811" s="45"/>
      <c r="J811" s="45"/>
      <c r="K811" s="45"/>
      <c r="L811" s="41"/>
      <c r="M811" s="41"/>
      <c r="N811" s="1"/>
    </row>
    <row r="812" spans="2:14" ht="10" customHeight="1" x14ac:dyDescent="0.15">
      <c r="B812" s="44"/>
      <c r="C812" s="41"/>
      <c r="D812" s="41"/>
      <c r="E812" s="41"/>
      <c r="F812" s="41"/>
      <c r="G812" s="41"/>
      <c r="H812" s="41"/>
      <c r="I812" s="45"/>
      <c r="J812" s="45"/>
      <c r="K812" s="45"/>
      <c r="L812" s="41"/>
      <c r="M812" s="41"/>
      <c r="N812" s="1"/>
    </row>
    <row r="813" spans="2:14" s="1" customFormat="1" ht="19" collapsed="1" x14ac:dyDescent="0.15">
      <c r="B813" s="83" cm="1">
        <f t="array" aca="1" ref="B813" ca="1">MAX($B$2:OFFSET(B813,-1,0)+1)</f>
        <v>14</v>
      </c>
      <c r="C813" s="84" t="str">
        <f>UPPER(J818) &amp;" / " &amp; K818  &amp; " / " &amp; L818 &amp; " / " &amp; H818</f>
        <v xml:space="preserve"> /  /  / </v>
      </c>
      <c r="D813" s="84"/>
      <c r="E813" s="41"/>
      <c r="F813" s="41"/>
      <c r="G813" s="41"/>
      <c r="H813" s="61" t="str">
        <f>IF(COUNTIF(E815:E871, "!")&gt;0, "!", "")</f>
        <v/>
      </c>
      <c r="I813" s="18" t="s">
        <v>240</v>
      </c>
      <c r="J813" s="2" t="s">
        <v>210</v>
      </c>
      <c r="K813" s="18" t="s">
        <v>267</v>
      </c>
      <c r="L813" s="42">
        <f>E862</f>
        <v>1</v>
      </c>
      <c r="M813" s="41"/>
    </row>
    <row r="814" spans="2:14" s="1" customFormat="1" ht="4" hidden="1" customHeight="1" outlineLevel="1" x14ac:dyDescent="0.15">
      <c r="B814" s="88"/>
      <c r="C814" s="89"/>
      <c r="D814" s="89"/>
      <c r="E814" s="89"/>
      <c r="F814" s="89"/>
      <c r="G814" s="89"/>
      <c r="H814" s="89"/>
      <c r="I814" s="90"/>
      <c r="J814" s="90"/>
      <c r="K814" s="90"/>
      <c r="L814" s="89"/>
      <c r="M814" s="89"/>
    </row>
    <row r="815" spans="2:14" ht="10" hidden="1" customHeight="1" outlineLevel="1" x14ac:dyDescent="0.15"/>
    <row r="816" spans="2:14" ht="15" hidden="1" customHeight="1" outlineLevel="1" x14ac:dyDescent="0.15">
      <c r="D816" s="1"/>
      <c r="E816" s="1"/>
      <c r="H816" s="4" t="s">
        <v>1</v>
      </c>
      <c r="J816" s="4" t="s">
        <v>0</v>
      </c>
      <c r="K816" s="4" t="s">
        <v>209</v>
      </c>
      <c r="L816" s="4" t="s">
        <v>264</v>
      </c>
    </row>
    <row r="817" spans="2:13" ht="5" hidden="1" customHeight="1" outlineLevel="1" x14ac:dyDescent="0.15">
      <c r="D817" s="1"/>
      <c r="E817" s="1"/>
      <c r="H817" s="1"/>
      <c r="J817" s="1"/>
      <c r="K817" s="1"/>
      <c r="L817" s="1"/>
    </row>
    <row r="818" spans="2:13" ht="15" hidden="1" customHeight="1" outlineLevel="1" x14ac:dyDescent="0.15">
      <c r="D818" s="9" t="s">
        <v>2</v>
      </c>
      <c r="E818" s="1"/>
      <c r="H818" s="2"/>
      <c r="J818" s="2"/>
      <c r="K818" s="2"/>
      <c r="L818" s="2"/>
    </row>
    <row r="819" spans="2:13" hidden="1" outlineLevel="1" x14ac:dyDescent="0.15">
      <c r="D819" s="1"/>
      <c r="E819" s="1"/>
      <c r="F819" s="1"/>
      <c r="H819" s="1"/>
      <c r="I819" s="1"/>
      <c r="J819" s="1"/>
      <c r="K819" s="1"/>
      <c r="L819" s="1"/>
    </row>
    <row r="820" spans="2:13" s="1" customFormat="1" ht="18" hidden="1" customHeight="1" outlineLevel="1" x14ac:dyDescent="0.15">
      <c r="B820" s="7"/>
      <c r="C820" s="91" t="s">
        <v>3</v>
      </c>
      <c r="D820" s="91"/>
      <c r="E820" s="91"/>
      <c r="F820" s="92"/>
      <c r="G820" s="92"/>
      <c r="H820" s="92" t="s">
        <v>4</v>
      </c>
      <c r="I820" s="92" t="s">
        <v>5</v>
      </c>
      <c r="J820" s="92" t="s">
        <v>6</v>
      </c>
      <c r="K820" s="92" t="s">
        <v>257</v>
      </c>
      <c r="L820" s="92" t="s">
        <v>258</v>
      </c>
      <c r="M820" s="92"/>
    </row>
    <row r="821" spans="2:13" ht="10" hidden="1" customHeight="1" outlineLevel="1" x14ac:dyDescent="0.15">
      <c r="H821" s="1"/>
      <c r="I821" s="1"/>
      <c r="J821" s="1"/>
      <c r="K821" s="1"/>
      <c r="L821" s="1"/>
    </row>
    <row r="822" spans="2:13" s="1" customFormat="1" ht="15" hidden="1" customHeight="1" outlineLevel="1" x14ac:dyDescent="0.15">
      <c r="B822" s="7"/>
      <c r="D822" s="9" t="s">
        <v>3</v>
      </c>
      <c r="F822" s="17" t="s">
        <v>321</v>
      </c>
      <c r="H822" s="22"/>
      <c r="I822" s="22"/>
      <c r="J822" s="22"/>
      <c r="K822" s="22"/>
      <c r="L822" s="22"/>
    </row>
    <row r="823" spans="2:13" ht="4" hidden="1" customHeight="1" outlineLevel="1" x14ac:dyDescent="0.15">
      <c r="D823" s="1"/>
      <c r="E823" s="1"/>
      <c r="F823" s="1"/>
      <c r="H823" s="1"/>
      <c r="I823" s="1"/>
      <c r="J823" s="1"/>
      <c r="K823" s="1"/>
      <c r="L823" s="1"/>
    </row>
    <row r="824" spans="2:13" s="1" customFormat="1" ht="15" hidden="1" customHeight="1" outlineLevel="1" x14ac:dyDescent="0.15">
      <c r="B824" s="7"/>
      <c r="D824" s="9" t="s">
        <v>246</v>
      </c>
      <c r="F824" s="8" t="str">
        <f>F826 &amp; ":" &amp; F822</f>
        <v>USD:[currency code]</v>
      </c>
      <c r="H824" s="24"/>
      <c r="I824" s="24"/>
      <c r="J824" s="24"/>
      <c r="K824" s="24"/>
      <c r="L824" s="24"/>
    </row>
    <row r="825" spans="2:13" ht="4" hidden="1" customHeight="1" outlineLevel="1" x14ac:dyDescent="0.15">
      <c r="D825" s="1"/>
      <c r="E825" s="1"/>
      <c r="F825" s="1"/>
      <c r="H825" s="1"/>
      <c r="I825" s="1"/>
      <c r="J825" s="1"/>
      <c r="K825" s="1"/>
      <c r="L825" s="1"/>
    </row>
    <row r="826" spans="2:13" s="1" customFormat="1" ht="15" hidden="1" customHeight="1" outlineLevel="1" x14ac:dyDescent="0.15">
      <c r="B826" s="7"/>
      <c r="D826" s="9" t="s">
        <v>16</v>
      </c>
      <c r="F826" s="8" t="str">
        <f>ReportingCurrency</f>
        <v>USD</v>
      </c>
      <c r="H826" s="28">
        <f>IF(H824=0, 0, H822/H824)</f>
        <v>0</v>
      </c>
      <c r="I826" s="28">
        <f>IF(I824=0, 0, I822/I824)</f>
        <v>0</v>
      </c>
      <c r="J826" s="28">
        <f>IF(J824=0, 0, J822/J824)</f>
        <v>0</v>
      </c>
      <c r="K826" s="28">
        <f>IF(K824=0, 0, K822/K824)</f>
        <v>0</v>
      </c>
      <c r="L826" s="28">
        <f>IF(L824=0, 0, L822/L824)</f>
        <v>0</v>
      </c>
    </row>
    <row r="827" spans="2:13" ht="4" hidden="1" customHeight="1" outlineLevel="1" x14ac:dyDescent="0.15">
      <c r="D827" s="1"/>
      <c r="E827" s="1"/>
      <c r="F827" s="1"/>
      <c r="H827" s="1"/>
      <c r="I827" s="1"/>
      <c r="J827" s="1"/>
      <c r="K827" s="1"/>
      <c r="L827" s="1"/>
    </row>
    <row r="828" spans="2:13" s="1" customFormat="1" ht="15" hidden="1" customHeight="1" outlineLevel="1" x14ac:dyDescent="0.15">
      <c r="B828" s="7"/>
      <c r="D828" s="9" t="s">
        <v>253</v>
      </c>
      <c r="F828" s="8" t="s">
        <v>254</v>
      </c>
      <c r="H828" s="2"/>
      <c r="I828" s="2"/>
      <c r="J828" s="2"/>
      <c r="K828" s="2"/>
      <c r="L828" s="2"/>
    </row>
    <row r="829" spans="2:13" ht="4" hidden="1" customHeight="1" outlineLevel="1" x14ac:dyDescent="0.15">
      <c r="D829" s="1"/>
      <c r="E829" s="1"/>
      <c r="F829" s="1"/>
      <c r="H829" s="1"/>
      <c r="I829" s="1"/>
      <c r="J829" s="1"/>
      <c r="K829" s="1"/>
      <c r="L829" s="1"/>
    </row>
    <row r="830" spans="2:13" s="1" customFormat="1" ht="15" hidden="1" customHeight="1" outlineLevel="1" x14ac:dyDescent="0.15">
      <c r="B830" s="7"/>
      <c r="D830" s="9" t="s">
        <v>280</v>
      </c>
      <c r="F830" s="8" t="s">
        <v>255</v>
      </c>
      <c r="H830" s="25"/>
      <c r="I830" s="25"/>
      <c r="J830" s="25"/>
      <c r="K830" s="25"/>
      <c r="L830" s="25"/>
    </row>
    <row r="831" spans="2:13" hidden="1" outlineLevel="1" x14ac:dyDescent="0.15">
      <c r="D831" s="1"/>
      <c r="E831" s="1"/>
      <c r="F831" s="1"/>
      <c r="H831" s="1"/>
      <c r="I831" s="1"/>
      <c r="J831" s="1"/>
      <c r="K831" s="1"/>
      <c r="L831" s="1"/>
    </row>
    <row r="832" spans="2:13" s="1" customFormat="1" ht="18" hidden="1" customHeight="1" outlineLevel="1" x14ac:dyDescent="0.15">
      <c r="B832" s="7"/>
      <c r="C832" s="91" t="s">
        <v>311</v>
      </c>
      <c r="D832" s="91"/>
      <c r="E832" s="91"/>
      <c r="F832" s="92"/>
      <c r="G832" s="92"/>
      <c r="H832" s="92" t="s">
        <v>4</v>
      </c>
      <c r="I832" s="92" t="s">
        <v>5</v>
      </c>
      <c r="J832" s="92" t="s">
        <v>6</v>
      </c>
      <c r="K832" s="92" t="s">
        <v>257</v>
      </c>
      <c r="L832" s="92" t="s">
        <v>258</v>
      </c>
      <c r="M832" s="92"/>
    </row>
    <row r="833" spans="2:13" ht="10" hidden="1" customHeight="1" outlineLevel="1" x14ac:dyDescent="0.15">
      <c r="H833" s="1"/>
      <c r="I833" s="1"/>
      <c r="J833" s="1"/>
      <c r="K833" s="1"/>
      <c r="L833" s="1"/>
    </row>
    <row r="834" spans="2:13" s="1" customFormat="1" ht="15" hidden="1" customHeight="1" outlineLevel="1" x14ac:dyDescent="0.15">
      <c r="B834" s="7"/>
      <c r="C834" s="62"/>
      <c r="D834" s="9" t="s">
        <v>318</v>
      </c>
      <c r="E834"/>
      <c r="F834" s="58" t="str">
        <f>F822</f>
        <v>[currency code]</v>
      </c>
      <c r="H834" s="23"/>
      <c r="I834" s="23"/>
      <c r="J834" s="23"/>
      <c r="K834" s="23"/>
      <c r="L834" s="23"/>
    </row>
    <row r="835" spans="2:13" ht="10" hidden="1" customHeight="1" outlineLevel="1" x14ac:dyDescent="0.15">
      <c r="D835" s="1"/>
      <c r="F835" s="1"/>
      <c r="H835" s="1"/>
      <c r="I835" s="1"/>
      <c r="J835" s="1"/>
      <c r="K835" s="1"/>
      <c r="L835" s="1"/>
    </row>
    <row r="836" spans="2:13" ht="15" hidden="1" customHeight="1" outlineLevel="1" x14ac:dyDescent="0.15">
      <c r="D836" s="60"/>
      <c r="F836" s="1"/>
      <c r="H836" s="98" t="s">
        <v>312</v>
      </c>
      <c r="I836" s="1"/>
      <c r="J836" s="1"/>
      <c r="K836" s="1"/>
      <c r="L836" s="1"/>
    </row>
    <row r="837" spans="2:13" s="1" customFormat="1" ht="15" hidden="1" customHeight="1" outlineLevel="1" x14ac:dyDescent="0.15">
      <c r="B837" s="7"/>
      <c r="D837" s="9" t="s">
        <v>319</v>
      </c>
      <c r="E837"/>
      <c r="F837" s="8" t="str">
        <f t="shared" ref="F837" si="26">ReportingCurrency</f>
        <v>USD</v>
      </c>
      <c r="H837" s="28">
        <f>IF(H824=0, 0, H834/H824)</f>
        <v>0</v>
      </c>
      <c r="I837" s="28">
        <f>IF(I824=0, 0, I834/I824)</f>
        <v>0</v>
      </c>
      <c r="J837" s="28">
        <f>IF(J824=0, 0, J834/J824)</f>
        <v>0</v>
      </c>
      <c r="K837" s="28">
        <f>IF(K824=0, 0, K834/K824)</f>
        <v>0</v>
      </c>
      <c r="L837" s="28">
        <f>IF(L824=0, 0, L834/L824)</f>
        <v>0</v>
      </c>
    </row>
    <row r="838" spans="2:13" hidden="1" outlineLevel="1" x14ac:dyDescent="0.15"/>
    <row r="839" spans="2:13" s="1" customFormat="1" ht="18" hidden="1" customHeight="1" outlineLevel="1" x14ac:dyDescent="0.15">
      <c r="B839" s="7"/>
      <c r="C839" s="91" t="s">
        <v>8</v>
      </c>
      <c r="D839" s="91"/>
      <c r="E839" s="91"/>
      <c r="F839" s="92"/>
      <c r="G839" s="92"/>
      <c r="H839" s="92" t="s">
        <v>4</v>
      </c>
      <c r="I839" s="92" t="s">
        <v>5</v>
      </c>
      <c r="J839" s="92" t="s">
        <v>6</v>
      </c>
      <c r="K839" s="92" t="s">
        <v>257</v>
      </c>
      <c r="L839" s="92" t="s">
        <v>258</v>
      </c>
      <c r="M839" s="92"/>
    </row>
    <row r="840" spans="2:13" ht="10" hidden="1" customHeight="1" outlineLevel="1" x14ac:dyDescent="0.15">
      <c r="H840" s="1"/>
      <c r="I840" s="1"/>
      <c r="J840" s="1"/>
      <c r="K840" s="1"/>
      <c r="L840" s="1"/>
    </row>
    <row r="841" spans="2:13" ht="15" hidden="1" customHeight="1" outlineLevel="1" x14ac:dyDescent="0.15">
      <c r="D841" s="9" t="s">
        <v>8</v>
      </c>
      <c r="F841" s="1"/>
      <c r="H841" s="99" t="str" cm="1">
        <f t="array" ref="H841">IF(OR(E842:E843 = "!"), "Red alert = missing data","")</f>
        <v/>
      </c>
      <c r="I841" s="1"/>
      <c r="J841" s="1"/>
      <c r="K841" s="1"/>
      <c r="L841" s="1"/>
    </row>
    <row r="842" spans="2:13" s="1" customFormat="1" ht="15" hidden="1" customHeight="1" outlineLevel="1" x14ac:dyDescent="0.15">
      <c r="B842" s="7"/>
      <c r="D842" s="59" t="s">
        <v>309</v>
      </c>
      <c r="E842" s="61" t="str" cm="1">
        <f t="array" ref="E842">IF(MAX((H837:L837&gt;=H826:L826) * (H837:L837 &lt;&gt; 0) * (H842:L842=0)) &gt;0, "!", "")</f>
        <v/>
      </c>
      <c r="F842" s="8" t="s">
        <v>18</v>
      </c>
      <c r="H842" s="23"/>
      <c r="I842" s="23"/>
      <c r="J842" s="23"/>
      <c r="K842" s="23"/>
      <c r="L842" s="23"/>
    </row>
    <row r="843" spans="2:13" s="1" customFormat="1" ht="15" hidden="1" customHeight="1" outlineLevel="1" x14ac:dyDescent="0.15">
      <c r="B843" s="7"/>
      <c r="D843" s="59" t="s">
        <v>310</v>
      </c>
      <c r="E843" s="61" t="str" cm="1">
        <f t="array" ref="E843">IF(MAX((H837:L837&lt;H826:L826) * (H837:L837 &lt;&gt; 0) * (H843:L843=0)) &gt;0, "!", "")</f>
        <v/>
      </c>
      <c r="F843" s="8" t="s">
        <v>18</v>
      </c>
      <c r="H843" s="23"/>
      <c r="I843" s="23"/>
      <c r="J843" s="23"/>
      <c r="K843" s="23"/>
      <c r="L843" s="23"/>
    </row>
    <row r="844" spans="2:13" s="1" customFormat="1" ht="15" hidden="1" customHeight="1" outlineLevel="1" x14ac:dyDescent="0.15">
      <c r="B844" s="7"/>
      <c r="D844" s="59" t="s">
        <v>305</v>
      </c>
      <c r="E844"/>
      <c r="F844" s="8" t="s">
        <v>18</v>
      </c>
      <c r="H844" s="29">
        <f>H842+IF(H837&lt;H826, H843, 0)</f>
        <v>0</v>
      </c>
      <c r="I844" s="29">
        <f>I842+IF(I837&lt;I826, I843, 0)</f>
        <v>0</v>
      </c>
      <c r="J844" s="29">
        <f>J842+IF(J837&lt;J826, J843, 0)</f>
        <v>0</v>
      </c>
      <c r="K844" s="29">
        <f>K842+IF(K837&lt;K826, K843, 0)</f>
        <v>0</v>
      </c>
      <c r="L844" s="29">
        <f>L842+IF(L837&lt;L826, L843, 0)</f>
        <v>0</v>
      </c>
    </row>
    <row r="845" spans="2:13" hidden="1" outlineLevel="1" x14ac:dyDescent="0.15">
      <c r="D845" s="1"/>
      <c r="E845" s="1"/>
      <c r="F845" s="1"/>
      <c r="H845" s="1"/>
      <c r="I845" s="1"/>
      <c r="J845" s="1"/>
      <c r="K845" s="1"/>
      <c r="L845" s="1"/>
    </row>
    <row r="846" spans="2:13" s="1" customFormat="1" ht="18" hidden="1" customHeight="1" outlineLevel="1" x14ac:dyDescent="0.15">
      <c r="B846" s="7"/>
      <c r="C846" s="91" t="s">
        <v>10</v>
      </c>
      <c r="D846" s="91"/>
      <c r="E846" s="91"/>
      <c r="F846" s="92"/>
      <c r="G846" s="92"/>
      <c r="H846" s="97" t="s">
        <v>4</v>
      </c>
      <c r="I846" s="92" t="s">
        <v>5</v>
      </c>
      <c r="J846" s="92" t="s">
        <v>6</v>
      </c>
      <c r="K846" s="92" t="s">
        <v>257</v>
      </c>
      <c r="L846" s="92" t="s">
        <v>258</v>
      </c>
      <c r="M846" s="92"/>
    </row>
    <row r="847" spans="2:13" ht="10" hidden="1" customHeight="1" outlineLevel="1" x14ac:dyDescent="0.15"/>
    <row r="848" spans="2:13" s="1" customFormat="1" ht="15" hidden="1" customHeight="1" outlineLevel="1" x14ac:dyDescent="0.15">
      <c r="B848" s="7"/>
      <c r="D848" s="9" t="s">
        <v>17</v>
      </c>
      <c r="F848" s="8" t="s">
        <v>9</v>
      </c>
      <c r="H848" s="29">
        <f>H844</f>
        <v>0</v>
      </c>
      <c r="I848" s="29">
        <f>I844</f>
        <v>0</v>
      </c>
      <c r="J848" s="29">
        <f>J844</f>
        <v>0</v>
      </c>
      <c r="K848" s="29">
        <f>K844</f>
        <v>0</v>
      </c>
      <c r="L848" s="29">
        <f>L844</f>
        <v>0</v>
      </c>
    </row>
    <row r="849" spans="2:13" ht="4" hidden="1" customHeight="1" outlineLevel="1" x14ac:dyDescent="0.15">
      <c r="D849" s="9"/>
      <c r="F849" s="1"/>
      <c r="H849" s="1"/>
      <c r="I849" s="1"/>
      <c r="J849" s="1"/>
      <c r="K849" s="1"/>
      <c r="L849" s="1"/>
    </row>
    <row r="850" spans="2:13" s="1" customFormat="1" ht="15" hidden="1" customHeight="1" outlineLevel="1" x14ac:dyDescent="0.15">
      <c r="B850" s="7"/>
      <c r="D850" s="9" t="s">
        <v>249</v>
      </c>
      <c r="F850" s="8" t="s">
        <v>9</v>
      </c>
      <c r="H850" s="29">
        <f>IF(H837&lt;H826, H843, 0)</f>
        <v>0</v>
      </c>
      <c r="I850" s="29">
        <f>IF(I837&lt;I826, I843, 0)</f>
        <v>0</v>
      </c>
      <c r="J850" s="29">
        <f>IF(J837&lt;J826, J843, 0)</f>
        <v>0</v>
      </c>
      <c r="K850" s="29">
        <f>IF(K837&lt;K826, K843, 0)</f>
        <v>0</v>
      </c>
      <c r="L850" s="29">
        <f>IF(L837&lt;L826, L843, 0)</f>
        <v>0</v>
      </c>
    </row>
    <row r="851" spans="2:13" ht="4" hidden="1" customHeight="1" outlineLevel="1" x14ac:dyDescent="0.15">
      <c r="D851" s="9"/>
      <c r="F851" s="1"/>
      <c r="H851" s="1"/>
      <c r="I851" s="1"/>
      <c r="J851" s="1"/>
      <c r="K851" s="1"/>
      <c r="L851" s="1"/>
    </row>
    <row r="852" spans="2:13" s="1" customFormat="1" ht="15" hidden="1" customHeight="1" outlineLevel="1" x14ac:dyDescent="0.15">
      <c r="B852" s="7"/>
      <c r="D852" s="9" t="s">
        <v>11</v>
      </c>
      <c r="F852" s="8" t="str">
        <f>ReportingCurrencyUnitLables</f>
        <v>USD 000s</v>
      </c>
      <c r="H852" s="29">
        <f>H826 * H844 / 1000</f>
        <v>0</v>
      </c>
      <c r="I852" s="29">
        <f>I826 * I844 / 1000</f>
        <v>0</v>
      </c>
      <c r="J852" s="29">
        <f>J826 * J844 / 1000</f>
        <v>0</v>
      </c>
      <c r="K852" s="29">
        <f>K826 * K844 / 1000</f>
        <v>0</v>
      </c>
      <c r="L852" s="29">
        <f>L826 * L844 / 1000</f>
        <v>0</v>
      </c>
    </row>
    <row r="853" spans="2:13" ht="4" hidden="1" customHeight="1" outlineLevel="1" x14ac:dyDescent="0.15">
      <c r="D853" s="9"/>
      <c r="F853" s="1"/>
      <c r="H853" s="1"/>
      <c r="I853" s="1"/>
      <c r="J853" s="1"/>
      <c r="K853" s="1"/>
      <c r="L853" s="1"/>
    </row>
    <row r="854" spans="2:13" s="1" customFormat="1" ht="15" hidden="1" customHeight="1" outlineLevel="1" x14ac:dyDescent="0.15">
      <c r="B854" s="7"/>
      <c r="D854" s="9" t="s">
        <v>13</v>
      </c>
      <c r="F854" s="8" t="s">
        <v>14</v>
      </c>
      <c r="H854" s="30">
        <f>IF(H848=0,0,H850 / H848)</f>
        <v>0</v>
      </c>
      <c r="I854" s="30">
        <f>IF(I848=0,0,I850 / I848)</f>
        <v>0</v>
      </c>
      <c r="J854" s="30">
        <f>IF(J848=0,0,J850 / J848)</f>
        <v>0</v>
      </c>
      <c r="K854" s="30">
        <f>IF(K848=0,0,K850 / K848)</f>
        <v>0</v>
      </c>
      <c r="L854" s="30">
        <f>IF(L848=0,0,L850 / L848)</f>
        <v>0</v>
      </c>
    </row>
    <row r="855" spans="2:13" ht="4" hidden="1" customHeight="1" outlineLevel="1" x14ac:dyDescent="0.15">
      <c r="D855" s="9"/>
      <c r="F855" s="1"/>
      <c r="H855" s="1"/>
      <c r="I855" s="1"/>
      <c r="J855" s="1"/>
      <c r="K855" s="1"/>
      <c r="L855" s="1"/>
    </row>
    <row r="856" spans="2:13" ht="15" hidden="1" customHeight="1" outlineLevel="1" x14ac:dyDescent="0.15">
      <c r="D856" s="9" t="s">
        <v>302</v>
      </c>
      <c r="F856" s="8" t="str">
        <f>ReportingCurrencyUnitLables</f>
        <v>USD 000s</v>
      </c>
      <c r="G856" s="1"/>
      <c r="H856" s="29">
        <f>MAX(0, H826-H837) * H850 / 1000</f>
        <v>0</v>
      </c>
      <c r="I856" s="29">
        <f t="shared" ref="I856:L856" si="27">MAX(0, I826-I837) * I850 / 1000</f>
        <v>0</v>
      </c>
      <c r="J856" s="29">
        <f t="shared" si="27"/>
        <v>0</v>
      </c>
      <c r="K856" s="29">
        <f t="shared" si="27"/>
        <v>0</v>
      </c>
      <c r="L856" s="29">
        <f t="shared" si="27"/>
        <v>0</v>
      </c>
    </row>
    <row r="857" spans="2:13" ht="4" hidden="1" customHeight="1" outlineLevel="1" x14ac:dyDescent="0.15">
      <c r="D857" s="9"/>
      <c r="F857" s="1"/>
      <c r="H857" s="1"/>
      <c r="I857" s="1"/>
      <c r="J857" s="1"/>
      <c r="K857" s="1"/>
      <c r="L857" s="1"/>
    </row>
    <row r="858" spans="2:13" s="1" customFormat="1" ht="15" hidden="1" customHeight="1" outlineLevel="1" x14ac:dyDescent="0.15">
      <c r="B858" s="7"/>
      <c r="D858" s="9" t="s">
        <v>252</v>
      </c>
      <c r="F858" s="8" t="s">
        <v>250</v>
      </c>
      <c r="H858" s="30">
        <f>IF(H852=0, 0, H856/H852)</f>
        <v>0</v>
      </c>
      <c r="I858" s="30">
        <f>IF(I852=0, 0, I856/I852)</f>
        <v>0</v>
      </c>
      <c r="J858" s="30">
        <f>IF(J852=0, 0, J856/J852)</f>
        <v>0</v>
      </c>
      <c r="K858" s="30">
        <f>IF(K852=0, 0, K856/K852)</f>
        <v>0</v>
      </c>
      <c r="L858" s="30">
        <f>IF(L852=0, 0, L856/L852)</f>
        <v>0</v>
      </c>
    </row>
    <row r="859" spans="2:13" ht="4" hidden="1" customHeight="1" outlineLevel="1" x14ac:dyDescent="0.15">
      <c r="D859" s="9"/>
      <c r="F859" s="1"/>
      <c r="H859" s="1"/>
      <c r="I859" s="1"/>
      <c r="J859" s="1"/>
      <c r="K859" s="1"/>
      <c r="L859" s="1"/>
    </row>
    <row r="860" spans="2:13" s="1" customFormat="1" ht="15" hidden="1" customHeight="1" outlineLevel="1" x14ac:dyDescent="0.15">
      <c r="B860" s="7"/>
      <c r="C860" s="7"/>
      <c r="D860" s="9" t="s">
        <v>251</v>
      </c>
      <c r="F860" s="8" t="s">
        <v>259</v>
      </c>
      <c r="H860" s="31"/>
      <c r="I860" s="30">
        <f>IF(H858=0, 0, -(I858-H858) / H858)</f>
        <v>0</v>
      </c>
      <c r="J860" s="30">
        <f>IF(I858=0, 0, -(J858-I858) / I858)</f>
        <v>0</v>
      </c>
      <c r="K860" s="30">
        <f>IF(J858=0, 0, -(K858-J858) / J858)</f>
        <v>0</v>
      </c>
      <c r="L860" s="30">
        <f>IF(K858=0, 0, -(L858-K858) / K858)</f>
        <v>0</v>
      </c>
    </row>
    <row r="861" spans="2:13" hidden="1" outlineLevel="1" x14ac:dyDescent="0.15"/>
    <row r="862" spans="2:13" s="1" customFormat="1" ht="18" hidden="1" customHeight="1" outlineLevel="1" x14ac:dyDescent="0.15">
      <c r="B862" s="7"/>
      <c r="C862" s="91" t="s">
        <v>241</v>
      </c>
      <c r="D862" s="91"/>
      <c r="E862" s="93">
        <f>IF(AND(J813 = "Yes", OR(ISBLANK(Worker_Type_Filter), Worker_Type_Filter = H818),
 OR(ISBLANK(Country_Filter), Country_Filter = J818)), 1, 0)</f>
        <v>1</v>
      </c>
      <c r="F862" s="92"/>
      <c r="G862" s="92"/>
      <c r="H862" s="92" t="s">
        <v>4</v>
      </c>
      <c r="I862" s="92" t="s">
        <v>5</v>
      </c>
      <c r="J862" s="92" t="s">
        <v>6</v>
      </c>
      <c r="K862" s="92" t="s">
        <v>257</v>
      </c>
      <c r="L862" s="92" t="s">
        <v>258</v>
      </c>
      <c r="M862" s="92"/>
    </row>
    <row r="863" spans="2:13" ht="10" hidden="1" customHeight="1" outlineLevel="1" x14ac:dyDescent="0.15">
      <c r="C863" s="43" t="s">
        <v>248</v>
      </c>
    </row>
    <row r="864" spans="2:13" ht="4" hidden="1" customHeight="1" outlineLevel="1" x14ac:dyDescent="0.15"/>
    <row r="865" spans="2:14" s="1" customFormat="1" ht="15" hidden="1" customHeight="1" outlineLevel="1" x14ac:dyDescent="0.15">
      <c r="B865" s="7"/>
      <c r="C865" s="19">
        <v>1</v>
      </c>
      <c r="D865" s="9" t="s">
        <v>17</v>
      </c>
      <c r="F865" s="8" t="s">
        <v>9</v>
      </c>
      <c r="H865" s="29">
        <f>H848 * $E862</f>
        <v>0</v>
      </c>
      <c r="I865" s="29">
        <f>I848 * $E862</f>
        <v>0</v>
      </c>
      <c r="J865" s="29">
        <f>J848 * $E862</f>
        <v>0</v>
      </c>
      <c r="K865" s="29">
        <f>K848 * $E862</f>
        <v>0</v>
      </c>
      <c r="L865" s="29">
        <f>L848 * $E862</f>
        <v>0</v>
      </c>
    </row>
    <row r="866" spans="2:14" ht="4" hidden="1" customHeight="1" outlineLevel="1" x14ac:dyDescent="0.15">
      <c r="D866" s="9"/>
      <c r="F866" s="1"/>
      <c r="H866" s="1"/>
      <c r="I866" s="1"/>
      <c r="J866" s="1"/>
      <c r="K866" s="1"/>
      <c r="L866" s="1"/>
    </row>
    <row r="867" spans="2:14" s="1" customFormat="1" ht="15" hidden="1" customHeight="1" outlineLevel="1" x14ac:dyDescent="0.15">
      <c r="B867" s="7"/>
      <c r="C867" s="19">
        <v>2</v>
      </c>
      <c r="D867" s="9" t="s">
        <v>249</v>
      </c>
      <c r="F867" s="8" t="s">
        <v>9</v>
      </c>
      <c r="H867" s="29">
        <f>H850 * $E862</f>
        <v>0</v>
      </c>
      <c r="I867" s="29">
        <f>I850 * $E862</f>
        <v>0</v>
      </c>
      <c r="J867" s="29">
        <f>J850 * $E862</f>
        <v>0</v>
      </c>
      <c r="K867" s="29">
        <f>K850 * $E862</f>
        <v>0</v>
      </c>
      <c r="L867" s="29">
        <f>L850 * $E862</f>
        <v>0</v>
      </c>
    </row>
    <row r="868" spans="2:14" ht="4" hidden="1" customHeight="1" outlineLevel="1" x14ac:dyDescent="0.15">
      <c r="D868" s="9"/>
      <c r="F868" s="1"/>
      <c r="H868" s="1"/>
      <c r="I868" s="1"/>
      <c r="J868" s="1"/>
      <c r="K868" s="1"/>
      <c r="L868" s="1"/>
    </row>
    <row r="869" spans="2:14" s="1" customFormat="1" ht="15" hidden="1" customHeight="1" outlineLevel="1" x14ac:dyDescent="0.15">
      <c r="B869" s="7"/>
      <c r="C869" s="19">
        <v>3</v>
      </c>
      <c r="D869" s="9" t="s">
        <v>11</v>
      </c>
      <c r="F869" s="8" t="str">
        <f>ReportingCurrencyUnitLables</f>
        <v>USD 000s</v>
      </c>
      <c r="H869" s="29">
        <f>H852 * $E862</f>
        <v>0</v>
      </c>
      <c r="I869" s="29">
        <f>I852 * $E862</f>
        <v>0</v>
      </c>
      <c r="J869" s="29">
        <f>J852 * $E862</f>
        <v>0</v>
      </c>
      <c r="K869" s="29">
        <f>K852 * $E862</f>
        <v>0</v>
      </c>
      <c r="L869" s="29">
        <f>L852 * $E862</f>
        <v>0</v>
      </c>
    </row>
    <row r="870" spans="2:14" ht="4" hidden="1" customHeight="1" outlineLevel="1" x14ac:dyDescent="0.15">
      <c r="D870" s="9"/>
      <c r="F870" s="1"/>
      <c r="H870" s="1"/>
      <c r="I870" s="1"/>
      <c r="J870" s="1"/>
      <c r="K870" s="1"/>
      <c r="L870" s="1"/>
    </row>
    <row r="871" spans="2:14" s="1" customFormat="1" ht="15" hidden="1" customHeight="1" outlineLevel="1" x14ac:dyDescent="0.15">
      <c r="B871" s="7"/>
      <c r="C871" s="19">
        <v>4</v>
      </c>
      <c r="D871" s="9" t="s">
        <v>256</v>
      </c>
      <c r="F871" s="8" t="str">
        <f>ReportingCurrencyUnitLables</f>
        <v>USD 000s</v>
      </c>
      <c r="H871" s="29">
        <f>H856 * $E862</f>
        <v>0</v>
      </c>
      <c r="I871" s="29">
        <f>I856 * $E862</f>
        <v>0</v>
      </c>
      <c r="J871" s="29">
        <f>J856 * $E862</f>
        <v>0</v>
      </c>
      <c r="K871" s="29">
        <f>K856 * $E862</f>
        <v>0</v>
      </c>
      <c r="L871" s="29">
        <f>L856 * $E862</f>
        <v>0</v>
      </c>
    </row>
    <row r="872" spans="2:14" ht="4" hidden="1" customHeight="1" outlineLevel="1" x14ac:dyDescent="0.15">
      <c r="D872" s="9"/>
      <c r="F872" s="1"/>
      <c r="H872" s="1"/>
      <c r="I872" s="1"/>
      <c r="J872" s="1"/>
      <c r="K872" s="1"/>
      <c r="L872" s="1"/>
    </row>
    <row r="873" spans="2:14" ht="10" hidden="1" customHeight="1" outlineLevel="1" x14ac:dyDescent="0.15">
      <c r="B873" s="44"/>
      <c r="C873" s="41"/>
      <c r="D873" s="41"/>
      <c r="E873" s="41"/>
      <c r="F873" s="41"/>
      <c r="G873" s="41"/>
      <c r="H873" s="41"/>
      <c r="I873" s="45"/>
      <c r="J873" s="45"/>
      <c r="K873" s="45"/>
      <c r="L873" s="41"/>
      <c r="M873" s="41"/>
      <c r="N873" s="1"/>
    </row>
    <row r="874" spans="2:14" ht="10" customHeight="1" x14ac:dyDescent="0.15">
      <c r="B874" s="44"/>
      <c r="C874" s="41"/>
      <c r="D874" s="41"/>
      <c r="E874" s="41"/>
      <c r="F874" s="41"/>
      <c r="G874" s="41"/>
      <c r="H874" s="41"/>
      <c r="I874" s="45"/>
      <c r="J874" s="45"/>
      <c r="K874" s="45"/>
      <c r="L874" s="41"/>
      <c r="M874" s="41"/>
      <c r="N874" s="1"/>
    </row>
    <row r="875" spans="2:14" s="1" customFormat="1" ht="19" collapsed="1" x14ac:dyDescent="0.15">
      <c r="B875" s="83" cm="1">
        <f t="array" aca="1" ref="B875" ca="1">MAX($B$2:OFFSET(B875,-1,0)+1)</f>
        <v>15</v>
      </c>
      <c r="C875" s="84" t="str">
        <f>UPPER(J880) &amp;" / " &amp; K880  &amp; " / " &amp; L880 &amp; " / " &amp; H880</f>
        <v xml:space="preserve"> /  /  / </v>
      </c>
      <c r="D875" s="84"/>
      <c r="E875" s="41"/>
      <c r="F875" s="41"/>
      <c r="G875" s="41"/>
      <c r="H875" s="61" t="str">
        <f>IF(COUNTIF(E877:E933, "!")&gt;0, "!", "")</f>
        <v/>
      </c>
      <c r="I875" s="18" t="s">
        <v>240</v>
      </c>
      <c r="J875" s="2" t="s">
        <v>210</v>
      </c>
      <c r="K875" s="18" t="s">
        <v>267</v>
      </c>
      <c r="L875" s="42">
        <f>E924</f>
        <v>1</v>
      </c>
      <c r="M875" s="41"/>
    </row>
    <row r="876" spans="2:14" s="1" customFormat="1" ht="4" hidden="1" customHeight="1" outlineLevel="1" x14ac:dyDescent="0.15">
      <c r="B876" s="88"/>
      <c r="C876" s="89"/>
      <c r="D876" s="89"/>
      <c r="E876" s="89"/>
      <c r="F876" s="89"/>
      <c r="G876" s="89"/>
      <c r="H876" s="89"/>
      <c r="I876" s="90"/>
      <c r="J876" s="90"/>
      <c r="K876" s="90"/>
      <c r="L876" s="89"/>
      <c r="M876" s="89"/>
    </row>
    <row r="877" spans="2:14" ht="10" hidden="1" customHeight="1" outlineLevel="1" x14ac:dyDescent="0.15"/>
    <row r="878" spans="2:14" ht="15" hidden="1" customHeight="1" outlineLevel="1" x14ac:dyDescent="0.15">
      <c r="D878" s="1"/>
      <c r="E878" s="1"/>
      <c r="H878" s="4" t="s">
        <v>1</v>
      </c>
      <c r="J878" s="4" t="s">
        <v>0</v>
      </c>
      <c r="K878" s="4" t="s">
        <v>209</v>
      </c>
      <c r="L878" s="4" t="s">
        <v>264</v>
      </c>
    </row>
    <row r="879" spans="2:14" ht="5" hidden="1" customHeight="1" outlineLevel="1" x14ac:dyDescent="0.15">
      <c r="D879" s="1"/>
      <c r="E879" s="1"/>
      <c r="H879" s="1"/>
      <c r="J879" s="1"/>
      <c r="K879" s="1"/>
      <c r="L879" s="1"/>
    </row>
    <row r="880" spans="2:14" ht="15" hidden="1" customHeight="1" outlineLevel="1" x14ac:dyDescent="0.15">
      <c r="D880" s="9" t="s">
        <v>2</v>
      </c>
      <c r="E880" s="1"/>
      <c r="H880" s="2"/>
      <c r="J880" s="2"/>
      <c r="K880" s="2"/>
      <c r="L880" s="2"/>
    </row>
    <row r="881" spans="2:13" hidden="1" outlineLevel="1" x14ac:dyDescent="0.15">
      <c r="D881" s="1"/>
      <c r="E881" s="1"/>
      <c r="F881" s="1"/>
      <c r="H881" s="1"/>
      <c r="I881" s="1"/>
      <c r="J881" s="1"/>
      <c r="K881" s="1"/>
      <c r="L881" s="1"/>
    </row>
    <row r="882" spans="2:13" s="1" customFormat="1" ht="18" hidden="1" customHeight="1" outlineLevel="1" x14ac:dyDescent="0.15">
      <c r="B882" s="7"/>
      <c r="C882" s="91" t="s">
        <v>3</v>
      </c>
      <c r="D882" s="91"/>
      <c r="E882" s="91"/>
      <c r="F882" s="92"/>
      <c r="G882" s="92"/>
      <c r="H882" s="92" t="s">
        <v>4</v>
      </c>
      <c r="I882" s="92" t="s">
        <v>5</v>
      </c>
      <c r="J882" s="92" t="s">
        <v>6</v>
      </c>
      <c r="K882" s="92" t="s">
        <v>257</v>
      </c>
      <c r="L882" s="92" t="s">
        <v>258</v>
      </c>
      <c r="M882" s="92"/>
    </row>
    <row r="883" spans="2:13" ht="10" hidden="1" customHeight="1" outlineLevel="1" x14ac:dyDescent="0.15">
      <c r="H883" s="1"/>
      <c r="I883" s="1"/>
      <c r="J883" s="1"/>
      <c r="K883" s="1"/>
      <c r="L883" s="1"/>
    </row>
    <row r="884" spans="2:13" s="1" customFormat="1" ht="15" hidden="1" customHeight="1" outlineLevel="1" x14ac:dyDescent="0.15">
      <c r="B884" s="7"/>
      <c r="D884" s="9" t="s">
        <v>3</v>
      </c>
      <c r="F884" s="17" t="s">
        <v>321</v>
      </c>
      <c r="H884" s="22"/>
      <c r="I884" s="22"/>
      <c r="J884" s="22"/>
      <c r="K884" s="22"/>
      <c r="L884" s="22"/>
    </row>
    <row r="885" spans="2:13" ht="4" hidden="1" customHeight="1" outlineLevel="1" x14ac:dyDescent="0.15">
      <c r="D885" s="1"/>
      <c r="E885" s="1"/>
      <c r="F885" s="1"/>
      <c r="H885" s="1"/>
      <c r="I885" s="1"/>
      <c r="J885" s="1"/>
      <c r="K885" s="1"/>
      <c r="L885" s="1"/>
    </row>
    <row r="886" spans="2:13" s="1" customFormat="1" ht="15" hidden="1" customHeight="1" outlineLevel="1" x14ac:dyDescent="0.15">
      <c r="B886" s="7"/>
      <c r="D886" s="9" t="s">
        <v>246</v>
      </c>
      <c r="F886" s="8" t="str">
        <f>F888 &amp; ":" &amp; F884</f>
        <v>USD:[currency code]</v>
      </c>
      <c r="H886" s="24"/>
      <c r="I886" s="24"/>
      <c r="J886" s="24"/>
      <c r="K886" s="24"/>
      <c r="L886" s="24"/>
    </row>
    <row r="887" spans="2:13" ht="4" hidden="1" customHeight="1" outlineLevel="1" x14ac:dyDescent="0.15">
      <c r="D887" s="1"/>
      <c r="E887" s="1"/>
      <c r="F887" s="1"/>
      <c r="H887" s="1"/>
      <c r="I887" s="1"/>
      <c r="J887" s="1"/>
      <c r="K887" s="1"/>
      <c r="L887" s="1"/>
    </row>
    <row r="888" spans="2:13" s="1" customFormat="1" ht="15" hidden="1" customHeight="1" outlineLevel="1" x14ac:dyDescent="0.15">
      <c r="B888" s="7"/>
      <c r="D888" s="9" t="s">
        <v>16</v>
      </c>
      <c r="F888" s="8" t="str">
        <f>ReportingCurrency</f>
        <v>USD</v>
      </c>
      <c r="H888" s="28">
        <f>IF(H886=0, 0, H884/H886)</f>
        <v>0</v>
      </c>
      <c r="I888" s="28">
        <f>IF(I886=0, 0, I884/I886)</f>
        <v>0</v>
      </c>
      <c r="J888" s="28">
        <f>IF(J886=0, 0, J884/J886)</f>
        <v>0</v>
      </c>
      <c r="K888" s="28">
        <f>IF(K886=0, 0, K884/K886)</f>
        <v>0</v>
      </c>
      <c r="L888" s="28">
        <f>IF(L886=0, 0, L884/L886)</f>
        <v>0</v>
      </c>
    </row>
    <row r="889" spans="2:13" ht="4" hidden="1" customHeight="1" outlineLevel="1" x14ac:dyDescent="0.15">
      <c r="D889" s="1"/>
      <c r="E889" s="1"/>
      <c r="F889" s="1"/>
      <c r="H889" s="1"/>
      <c r="I889" s="1"/>
      <c r="J889" s="1"/>
      <c r="K889" s="1"/>
      <c r="L889" s="1"/>
    </row>
    <row r="890" spans="2:13" s="1" customFormat="1" ht="15" hidden="1" customHeight="1" outlineLevel="1" x14ac:dyDescent="0.15">
      <c r="B890" s="7"/>
      <c r="D890" s="9" t="s">
        <v>253</v>
      </c>
      <c r="F890" s="8" t="s">
        <v>254</v>
      </c>
      <c r="H890" s="2"/>
      <c r="I890" s="2"/>
      <c r="J890" s="2"/>
      <c r="K890" s="2"/>
      <c r="L890" s="2"/>
    </row>
    <row r="891" spans="2:13" ht="4" hidden="1" customHeight="1" outlineLevel="1" x14ac:dyDescent="0.15">
      <c r="D891" s="1"/>
      <c r="E891" s="1"/>
      <c r="F891" s="1"/>
      <c r="H891" s="1"/>
      <c r="I891" s="1"/>
      <c r="J891" s="1"/>
      <c r="K891" s="1"/>
      <c r="L891" s="1"/>
    </row>
    <row r="892" spans="2:13" s="1" customFormat="1" ht="15" hidden="1" customHeight="1" outlineLevel="1" x14ac:dyDescent="0.15">
      <c r="B892" s="7"/>
      <c r="D892" s="9" t="s">
        <v>280</v>
      </c>
      <c r="F892" s="8" t="s">
        <v>255</v>
      </c>
      <c r="H892" s="25"/>
      <c r="I892" s="25"/>
      <c r="J892" s="25"/>
      <c r="K892" s="25"/>
      <c r="L892" s="25"/>
    </row>
    <row r="893" spans="2:13" hidden="1" outlineLevel="1" x14ac:dyDescent="0.15">
      <c r="D893" s="1"/>
      <c r="E893" s="1"/>
      <c r="F893" s="1"/>
      <c r="H893" s="1"/>
      <c r="I893" s="1"/>
      <c r="J893" s="1"/>
      <c r="K893" s="1"/>
      <c r="L893" s="1"/>
    </row>
    <row r="894" spans="2:13" s="1" customFormat="1" ht="18" hidden="1" customHeight="1" outlineLevel="1" x14ac:dyDescent="0.15">
      <c r="B894" s="7"/>
      <c r="C894" s="91" t="s">
        <v>311</v>
      </c>
      <c r="D894" s="91"/>
      <c r="E894" s="91"/>
      <c r="F894" s="92"/>
      <c r="G894" s="92"/>
      <c r="H894" s="92" t="s">
        <v>4</v>
      </c>
      <c r="I894" s="92" t="s">
        <v>5</v>
      </c>
      <c r="J894" s="92" t="s">
        <v>6</v>
      </c>
      <c r="K894" s="92" t="s">
        <v>257</v>
      </c>
      <c r="L894" s="92" t="s">
        <v>258</v>
      </c>
      <c r="M894" s="92"/>
    </row>
    <row r="895" spans="2:13" ht="10" hidden="1" customHeight="1" outlineLevel="1" x14ac:dyDescent="0.15">
      <c r="H895" s="1"/>
      <c r="I895" s="1"/>
      <c r="J895" s="1"/>
      <c r="K895" s="1"/>
      <c r="L895" s="1"/>
    </row>
    <row r="896" spans="2:13" s="1" customFormat="1" ht="15" hidden="1" customHeight="1" outlineLevel="1" x14ac:dyDescent="0.15">
      <c r="B896" s="7"/>
      <c r="C896" s="62"/>
      <c r="D896" s="9" t="s">
        <v>318</v>
      </c>
      <c r="E896"/>
      <c r="F896" s="58" t="str">
        <f>F884</f>
        <v>[currency code]</v>
      </c>
      <c r="H896" s="23"/>
      <c r="I896" s="23"/>
      <c r="J896" s="23"/>
      <c r="K896" s="23"/>
      <c r="L896" s="23"/>
    </row>
    <row r="897" spans="2:13" ht="10" hidden="1" customHeight="1" outlineLevel="1" x14ac:dyDescent="0.15">
      <c r="D897" s="1"/>
      <c r="F897" s="1"/>
      <c r="H897" s="1"/>
      <c r="I897" s="1"/>
      <c r="J897" s="1"/>
      <c r="K897" s="1"/>
      <c r="L897" s="1"/>
    </row>
    <row r="898" spans="2:13" ht="15" hidden="1" customHeight="1" outlineLevel="1" x14ac:dyDescent="0.15">
      <c r="D898" s="60"/>
      <c r="F898" s="1"/>
      <c r="H898" s="98" t="s">
        <v>312</v>
      </c>
      <c r="I898" s="1"/>
      <c r="J898" s="1"/>
      <c r="K898" s="1"/>
      <c r="L898" s="1"/>
    </row>
    <row r="899" spans="2:13" s="1" customFormat="1" ht="15" hidden="1" customHeight="1" outlineLevel="1" x14ac:dyDescent="0.15">
      <c r="B899" s="7"/>
      <c r="D899" s="9" t="s">
        <v>319</v>
      </c>
      <c r="E899"/>
      <c r="F899" s="8" t="str">
        <f t="shared" ref="F899" si="28">ReportingCurrency</f>
        <v>USD</v>
      </c>
      <c r="H899" s="28">
        <f>IF(H886=0, 0, H896/H886)</f>
        <v>0</v>
      </c>
      <c r="I899" s="28">
        <f>IF(I886=0, 0, I896/I886)</f>
        <v>0</v>
      </c>
      <c r="J899" s="28">
        <f>IF(J886=0, 0, J896/J886)</f>
        <v>0</v>
      </c>
      <c r="K899" s="28">
        <f>IF(K886=0, 0, K896/K886)</f>
        <v>0</v>
      </c>
      <c r="L899" s="28">
        <f>IF(L886=0, 0, L896/L886)</f>
        <v>0</v>
      </c>
    </row>
    <row r="900" spans="2:13" hidden="1" outlineLevel="1" x14ac:dyDescent="0.15"/>
    <row r="901" spans="2:13" s="1" customFormat="1" ht="18" hidden="1" customHeight="1" outlineLevel="1" x14ac:dyDescent="0.15">
      <c r="B901" s="7"/>
      <c r="C901" s="91" t="s">
        <v>8</v>
      </c>
      <c r="D901" s="91"/>
      <c r="E901" s="91"/>
      <c r="F901" s="92"/>
      <c r="G901" s="92"/>
      <c r="H901" s="92" t="s">
        <v>4</v>
      </c>
      <c r="I901" s="92" t="s">
        <v>5</v>
      </c>
      <c r="J901" s="92" t="s">
        <v>6</v>
      </c>
      <c r="K901" s="92" t="s">
        <v>257</v>
      </c>
      <c r="L901" s="92" t="s">
        <v>258</v>
      </c>
      <c r="M901" s="92"/>
    </row>
    <row r="902" spans="2:13" ht="10" hidden="1" customHeight="1" outlineLevel="1" x14ac:dyDescent="0.15">
      <c r="H902" s="1"/>
      <c r="I902" s="1"/>
      <c r="J902" s="1"/>
      <c r="K902" s="1"/>
      <c r="L902" s="1"/>
    </row>
    <row r="903" spans="2:13" ht="15" hidden="1" customHeight="1" outlineLevel="1" x14ac:dyDescent="0.15">
      <c r="D903" s="9" t="s">
        <v>8</v>
      </c>
      <c r="F903" s="1"/>
      <c r="H903" s="99" t="str" cm="1">
        <f t="array" ref="H903">IF(OR(E904:E905 = "!"), "Red alert = missing data","")</f>
        <v/>
      </c>
      <c r="I903" s="1"/>
      <c r="J903" s="1"/>
      <c r="K903" s="1"/>
      <c r="L903" s="1"/>
    </row>
    <row r="904" spans="2:13" s="1" customFormat="1" ht="15" hidden="1" customHeight="1" outlineLevel="1" x14ac:dyDescent="0.15">
      <c r="B904" s="7"/>
      <c r="D904" s="59" t="s">
        <v>309</v>
      </c>
      <c r="E904" s="61" t="str" cm="1">
        <f t="array" ref="E904">IF(MAX((H899:L899&gt;=H888:L888) * (H899:L899 &lt;&gt; 0) * (H904:L904=0)) &gt;0, "!", "")</f>
        <v/>
      </c>
      <c r="F904" s="8" t="s">
        <v>18</v>
      </c>
      <c r="H904" s="23"/>
      <c r="I904" s="23"/>
      <c r="J904" s="23"/>
      <c r="K904" s="23"/>
      <c r="L904" s="23"/>
    </row>
    <row r="905" spans="2:13" s="1" customFormat="1" ht="15" hidden="1" customHeight="1" outlineLevel="1" x14ac:dyDescent="0.15">
      <c r="B905" s="7"/>
      <c r="D905" s="59" t="s">
        <v>310</v>
      </c>
      <c r="E905" s="61" t="str" cm="1">
        <f t="array" ref="E905">IF(MAX((H899:L899&lt;H888:L888) * (H899:L899 &lt;&gt; 0) * (H905:L905=0)) &gt;0, "!", "")</f>
        <v/>
      </c>
      <c r="F905" s="8" t="s">
        <v>18</v>
      </c>
      <c r="H905" s="23"/>
      <c r="I905" s="23"/>
      <c r="J905" s="23"/>
      <c r="K905" s="23"/>
      <c r="L905" s="23"/>
    </row>
    <row r="906" spans="2:13" s="1" customFormat="1" ht="15" hidden="1" customHeight="1" outlineLevel="1" x14ac:dyDescent="0.15">
      <c r="B906" s="7"/>
      <c r="D906" s="59" t="s">
        <v>305</v>
      </c>
      <c r="E906"/>
      <c r="F906" s="8" t="s">
        <v>18</v>
      </c>
      <c r="H906" s="29">
        <f>H904+IF(H899&lt;H888, H905, 0)</f>
        <v>0</v>
      </c>
      <c r="I906" s="29">
        <f>I904+IF(I899&lt;I888, I905, 0)</f>
        <v>0</v>
      </c>
      <c r="J906" s="29">
        <f>J904+IF(J899&lt;J888, J905, 0)</f>
        <v>0</v>
      </c>
      <c r="K906" s="29">
        <f>K904+IF(K899&lt;K888, K905, 0)</f>
        <v>0</v>
      </c>
      <c r="L906" s="29">
        <f>L904+IF(L899&lt;L888, L905, 0)</f>
        <v>0</v>
      </c>
    </row>
    <row r="907" spans="2:13" hidden="1" outlineLevel="1" x14ac:dyDescent="0.15">
      <c r="D907" s="1"/>
      <c r="E907" s="1"/>
      <c r="F907" s="1"/>
      <c r="H907" s="1"/>
      <c r="I907" s="1"/>
      <c r="J907" s="1"/>
      <c r="K907" s="1"/>
      <c r="L907" s="1"/>
    </row>
    <row r="908" spans="2:13" s="1" customFormat="1" ht="18" hidden="1" customHeight="1" outlineLevel="1" x14ac:dyDescent="0.15">
      <c r="B908" s="7"/>
      <c r="C908" s="91" t="s">
        <v>10</v>
      </c>
      <c r="D908" s="91"/>
      <c r="E908" s="91"/>
      <c r="F908" s="92"/>
      <c r="G908" s="92"/>
      <c r="H908" s="97" t="s">
        <v>4</v>
      </c>
      <c r="I908" s="92" t="s">
        <v>5</v>
      </c>
      <c r="J908" s="92" t="s">
        <v>6</v>
      </c>
      <c r="K908" s="92" t="s">
        <v>257</v>
      </c>
      <c r="L908" s="92" t="s">
        <v>258</v>
      </c>
      <c r="M908" s="92"/>
    </row>
    <row r="909" spans="2:13" ht="10" hidden="1" customHeight="1" outlineLevel="1" x14ac:dyDescent="0.15"/>
    <row r="910" spans="2:13" s="1" customFormat="1" ht="15" hidden="1" customHeight="1" outlineLevel="1" x14ac:dyDescent="0.15">
      <c r="B910" s="7"/>
      <c r="D910" s="9" t="s">
        <v>17</v>
      </c>
      <c r="F910" s="8" t="s">
        <v>9</v>
      </c>
      <c r="H910" s="29">
        <f>H906</f>
        <v>0</v>
      </c>
      <c r="I910" s="29">
        <f>I906</f>
        <v>0</v>
      </c>
      <c r="J910" s="29">
        <f>J906</f>
        <v>0</v>
      </c>
      <c r="K910" s="29">
        <f>K906</f>
        <v>0</v>
      </c>
      <c r="L910" s="29">
        <f>L906</f>
        <v>0</v>
      </c>
    </row>
    <row r="911" spans="2:13" ht="4" hidden="1" customHeight="1" outlineLevel="1" x14ac:dyDescent="0.15">
      <c r="D911" s="9"/>
      <c r="F911" s="1"/>
      <c r="H911" s="1"/>
      <c r="I911" s="1"/>
      <c r="J911" s="1"/>
      <c r="K911" s="1"/>
      <c r="L911" s="1"/>
    </row>
    <row r="912" spans="2:13" s="1" customFormat="1" ht="15" hidden="1" customHeight="1" outlineLevel="1" x14ac:dyDescent="0.15">
      <c r="B912" s="7"/>
      <c r="D912" s="9" t="s">
        <v>249</v>
      </c>
      <c r="F912" s="8" t="s">
        <v>9</v>
      </c>
      <c r="H912" s="29">
        <f>IF(H899&lt;H888, H905, 0)</f>
        <v>0</v>
      </c>
      <c r="I912" s="29">
        <f>IF(I899&lt;I888, I905, 0)</f>
        <v>0</v>
      </c>
      <c r="J912" s="29">
        <f>IF(J899&lt;J888, J905, 0)</f>
        <v>0</v>
      </c>
      <c r="K912" s="29">
        <f>IF(K899&lt;K888, K905, 0)</f>
        <v>0</v>
      </c>
      <c r="L912" s="29">
        <f>IF(L899&lt;L888, L905, 0)</f>
        <v>0</v>
      </c>
    </row>
    <row r="913" spans="2:13" ht="4" hidden="1" customHeight="1" outlineLevel="1" x14ac:dyDescent="0.15">
      <c r="D913" s="9"/>
      <c r="F913" s="1"/>
      <c r="H913" s="1"/>
      <c r="I913" s="1"/>
      <c r="J913" s="1"/>
      <c r="K913" s="1"/>
      <c r="L913" s="1"/>
    </row>
    <row r="914" spans="2:13" s="1" customFormat="1" ht="15" hidden="1" customHeight="1" outlineLevel="1" x14ac:dyDescent="0.15">
      <c r="B914" s="7"/>
      <c r="D914" s="9" t="s">
        <v>11</v>
      </c>
      <c r="F914" s="8" t="str">
        <f>ReportingCurrencyUnitLables</f>
        <v>USD 000s</v>
      </c>
      <c r="H914" s="29">
        <f>H888 * H906 / 1000</f>
        <v>0</v>
      </c>
      <c r="I914" s="29">
        <f>I888 * I906 / 1000</f>
        <v>0</v>
      </c>
      <c r="J914" s="29">
        <f>J888 * J906 / 1000</f>
        <v>0</v>
      </c>
      <c r="K914" s="29">
        <f>K888 * K906 / 1000</f>
        <v>0</v>
      </c>
      <c r="L914" s="29">
        <f>L888 * L906 / 1000</f>
        <v>0</v>
      </c>
    </row>
    <row r="915" spans="2:13" ht="4" hidden="1" customHeight="1" outlineLevel="1" x14ac:dyDescent="0.15">
      <c r="D915" s="9"/>
      <c r="F915" s="1"/>
      <c r="H915" s="1"/>
      <c r="I915" s="1"/>
      <c r="J915" s="1"/>
      <c r="K915" s="1"/>
      <c r="L915" s="1"/>
    </row>
    <row r="916" spans="2:13" s="1" customFormat="1" ht="15" hidden="1" customHeight="1" outlineLevel="1" x14ac:dyDescent="0.15">
      <c r="B916" s="7"/>
      <c r="D916" s="9" t="s">
        <v>13</v>
      </c>
      <c r="F916" s="8" t="s">
        <v>14</v>
      </c>
      <c r="H916" s="30">
        <f>IF(H910=0,0,H912 / H910)</f>
        <v>0</v>
      </c>
      <c r="I916" s="30">
        <f>IF(I910=0,0,I912 / I910)</f>
        <v>0</v>
      </c>
      <c r="J916" s="30">
        <f>IF(J910=0,0,J912 / J910)</f>
        <v>0</v>
      </c>
      <c r="K916" s="30">
        <f>IF(K910=0,0,K912 / K910)</f>
        <v>0</v>
      </c>
      <c r="L916" s="30">
        <f>IF(L910=0,0,L912 / L910)</f>
        <v>0</v>
      </c>
    </row>
    <row r="917" spans="2:13" ht="4" hidden="1" customHeight="1" outlineLevel="1" x14ac:dyDescent="0.15">
      <c r="D917" s="9"/>
      <c r="F917" s="1"/>
      <c r="H917" s="1"/>
      <c r="I917" s="1"/>
      <c r="J917" s="1"/>
      <c r="K917" s="1"/>
      <c r="L917" s="1"/>
    </row>
    <row r="918" spans="2:13" ht="15" hidden="1" customHeight="1" outlineLevel="1" x14ac:dyDescent="0.15">
      <c r="D918" s="9" t="s">
        <v>302</v>
      </c>
      <c r="F918" s="8" t="str">
        <f>ReportingCurrencyUnitLables</f>
        <v>USD 000s</v>
      </c>
      <c r="G918" s="1"/>
      <c r="H918" s="29">
        <f>MAX(0, H888-H899) * H912 / 1000</f>
        <v>0</v>
      </c>
      <c r="I918" s="29">
        <f t="shared" ref="I918:L918" si="29">MAX(0, I888-I899) * I912 / 1000</f>
        <v>0</v>
      </c>
      <c r="J918" s="29">
        <f t="shared" si="29"/>
        <v>0</v>
      </c>
      <c r="K918" s="29">
        <f t="shared" si="29"/>
        <v>0</v>
      </c>
      <c r="L918" s="29">
        <f t="shared" si="29"/>
        <v>0</v>
      </c>
    </row>
    <row r="919" spans="2:13" ht="4" hidden="1" customHeight="1" outlineLevel="1" x14ac:dyDescent="0.15">
      <c r="D919" s="9"/>
      <c r="F919" s="1"/>
      <c r="H919" s="1"/>
      <c r="I919" s="1"/>
      <c r="J919" s="1"/>
      <c r="K919" s="1"/>
      <c r="L919" s="1"/>
    </row>
    <row r="920" spans="2:13" s="1" customFormat="1" ht="15" hidden="1" customHeight="1" outlineLevel="1" x14ac:dyDescent="0.15">
      <c r="B920" s="7"/>
      <c r="D920" s="9" t="s">
        <v>252</v>
      </c>
      <c r="F920" s="8" t="s">
        <v>250</v>
      </c>
      <c r="H920" s="30">
        <f>IF(H914=0, 0, H918/H914)</f>
        <v>0</v>
      </c>
      <c r="I920" s="30">
        <f>IF(I914=0, 0, I918/I914)</f>
        <v>0</v>
      </c>
      <c r="J920" s="30">
        <f>IF(J914=0, 0, J918/J914)</f>
        <v>0</v>
      </c>
      <c r="K920" s="30">
        <f>IF(K914=0, 0, K918/K914)</f>
        <v>0</v>
      </c>
      <c r="L920" s="30">
        <f>IF(L914=0, 0, L918/L914)</f>
        <v>0</v>
      </c>
    </row>
    <row r="921" spans="2:13" ht="4" hidden="1" customHeight="1" outlineLevel="1" x14ac:dyDescent="0.15">
      <c r="D921" s="9"/>
      <c r="F921" s="1"/>
      <c r="H921" s="1"/>
      <c r="I921" s="1"/>
      <c r="J921" s="1"/>
      <c r="K921" s="1"/>
      <c r="L921" s="1"/>
    </row>
    <row r="922" spans="2:13" s="1" customFormat="1" ht="15" hidden="1" customHeight="1" outlineLevel="1" x14ac:dyDescent="0.15">
      <c r="B922" s="7"/>
      <c r="C922" s="7"/>
      <c r="D922" s="9" t="s">
        <v>251</v>
      </c>
      <c r="F922" s="8" t="s">
        <v>259</v>
      </c>
      <c r="H922" s="31"/>
      <c r="I922" s="30">
        <f>IF(H920=0, 0, -(I920-H920) / H920)</f>
        <v>0</v>
      </c>
      <c r="J922" s="30">
        <f>IF(I920=0, 0, -(J920-I920) / I920)</f>
        <v>0</v>
      </c>
      <c r="K922" s="30">
        <f>IF(J920=0, 0, -(K920-J920) / J920)</f>
        <v>0</v>
      </c>
      <c r="L922" s="30">
        <f>IF(K920=0, 0, -(L920-K920) / K920)</f>
        <v>0</v>
      </c>
    </row>
    <row r="923" spans="2:13" hidden="1" outlineLevel="1" x14ac:dyDescent="0.15"/>
    <row r="924" spans="2:13" s="1" customFormat="1" ht="18" hidden="1" customHeight="1" outlineLevel="1" x14ac:dyDescent="0.15">
      <c r="B924" s="7"/>
      <c r="C924" s="91" t="s">
        <v>241</v>
      </c>
      <c r="D924" s="91"/>
      <c r="E924" s="93">
        <f>IF(AND(J875 = "Yes", OR(ISBLANK(Worker_Type_Filter), Worker_Type_Filter = H880),
 OR(ISBLANK(Country_Filter), Country_Filter = J880)), 1, 0)</f>
        <v>1</v>
      </c>
      <c r="F924" s="92"/>
      <c r="G924" s="92"/>
      <c r="H924" s="92" t="s">
        <v>4</v>
      </c>
      <c r="I924" s="92" t="s">
        <v>5</v>
      </c>
      <c r="J924" s="92" t="s">
        <v>6</v>
      </c>
      <c r="K924" s="92" t="s">
        <v>257</v>
      </c>
      <c r="L924" s="92" t="s">
        <v>258</v>
      </c>
      <c r="M924" s="92"/>
    </row>
    <row r="925" spans="2:13" ht="10" hidden="1" customHeight="1" outlineLevel="1" x14ac:dyDescent="0.15">
      <c r="C925" s="43" t="s">
        <v>248</v>
      </c>
    </row>
    <row r="926" spans="2:13" ht="4" hidden="1" customHeight="1" outlineLevel="1" x14ac:dyDescent="0.15"/>
    <row r="927" spans="2:13" s="1" customFormat="1" ht="15" hidden="1" customHeight="1" outlineLevel="1" x14ac:dyDescent="0.15">
      <c r="B927" s="7"/>
      <c r="C927" s="19">
        <v>1</v>
      </c>
      <c r="D927" s="9" t="s">
        <v>17</v>
      </c>
      <c r="F927" s="8" t="s">
        <v>9</v>
      </c>
      <c r="H927" s="29">
        <f>H910 * $E924</f>
        <v>0</v>
      </c>
      <c r="I927" s="29">
        <f>I910 * $E924</f>
        <v>0</v>
      </c>
      <c r="J927" s="29">
        <f>J910 * $E924</f>
        <v>0</v>
      </c>
      <c r="K927" s="29">
        <f>K910 * $E924</f>
        <v>0</v>
      </c>
      <c r="L927" s="29">
        <f>L910 * $E924</f>
        <v>0</v>
      </c>
    </row>
    <row r="928" spans="2:13" ht="4" hidden="1" customHeight="1" outlineLevel="1" x14ac:dyDescent="0.15">
      <c r="D928" s="9"/>
      <c r="F928" s="1"/>
      <c r="H928" s="1"/>
      <c r="I928" s="1"/>
      <c r="J928" s="1"/>
      <c r="K928" s="1"/>
      <c r="L928" s="1"/>
    </row>
    <row r="929" spans="2:14" s="1" customFormat="1" ht="15" hidden="1" customHeight="1" outlineLevel="1" x14ac:dyDescent="0.15">
      <c r="B929" s="7"/>
      <c r="C929" s="19">
        <v>2</v>
      </c>
      <c r="D929" s="9" t="s">
        <v>249</v>
      </c>
      <c r="F929" s="8" t="s">
        <v>9</v>
      </c>
      <c r="H929" s="29">
        <f>H912 * $E924</f>
        <v>0</v>
      </c>
      <c r="I929" s="29">
        <f>I912 * $E924</f>
        <v>0</v>
      </c>
      <c r="J929" s="29">
        <f>J912 * $E924</f>
        <v>0</v>
      </c>
      <c r="K929" s="29">
        <f>K912 * $E924</f>
        <v>0</v>
      </c>
      <c r="L929" s="29">
        <f>L912 * $E924</f>
        <v>0</v>
      </c>
    </row>
    <row r="930" spans="2:14" ht="4" hidden="1" customHeight="1" outlineLevel="1" x14ac:dyDescent="0.15">
      <c r="D930" s="9"/>
      <c r="F930" s="1"/>
      <c r="H930" s="1"/>
      <c r="I930" s="1"/>
      <c r="J930" s="1"/>
      <c r="K930" s="1"/>
      <c r="L930" s="1"/>
    </row>
    <row r="931" spans="2:14" s="1" customFormat="1" ht="15" hidden="1" customHeight="1" outlineLevel="1" x14ac:dyDescent="0.15">
      <c r="B931" s="7"/>
      <c r="C931" s="19">
        <v>3</v>
      </c>
      <c r="D931" s="9" t="s">
        <v>11</v>
      </c>
      <c r="F931" s="8" t="str">
        <f>ReportingCurrencyUnitLables</f>
        <v>USD 000s</v>
      </c>
      <c r="H931" s="29">
        <f>H914 * $E924</f>
        <v>0</v>
      </c>
      <c r="I931" s="29">
        <f>I914 * $E924</f>
        <v>0</v>
      </c>
      <c r="J931" s="29">
        <f>J914 * $E924</f>
        <v>0</v>
      </c>
      <c r="K931" s="29">
        <f>K914 * $E924</f>
        <v>0</v>
      </c>
      <c r="L931" s="29">
        <f>L914 * $E924</f>
        <v>0</v>
      </c>
    </row>
    <row r="932" spans="2:14" ht="4" hidden="1" customHeight="1" outlineLevel="1" x14ac:dyDescent="0.15">
      <c r="D932" s="9"/>
      <c r="F932" s="1"/>
      <c r="H932" s="1"/>
      <c r="I932" s="1"/>
      <c r="J932" s="1"/>
      <c r="K932" s="1"/>
      <c r="L932" s="1"/>
    </row>
    <row r="933" spans="2:14" s="1" customFormat="1" ht="15" hidden="1" customHeight="1" outlineLevel="1" x14ac:dyDescent="0.15">
      <c r="B933" s="7"/>
      <c r="C933" s="19">
        <v>4</v>
      </c>
      <c r="D933" s="9" t="s">
        <v>256</v>
      </c>
      <c r="F933" s="8" t="str">
        <f>ReportingCurrencyUnitLables</f>
        <v>USD 000s</v>
      </c>
      <c r="H933" s="29">
        <f>H918 * $E924</f>
        <v>0</v>
      </c>
      <c r="I933" s="29">
        <f>I918 * $E924</f>
        <v>0</v>
      </c>
      <c r="J933" s="29">
        <f>J918 * $E924</f>
        <v>0</v>
      </c>
      <c r="K933" s="29">
        <f>K918 * $E924</f>
        <v>0</v>
      </c>
      <c r="L933" s="29">
        <f>L918 * $E924</f>
        <v>0</v>
      </c>
    </row>
    <row r="934" spans="2:14" ht="4" hidden="1" customHeight="1" outlineLevel="1" x14ac:dyDescent="0.15">
      <c r="D934" s="9"/>
      <c r="F934" s="1"/>
      <c r="H934" s="1"/>
      <c r="I934" s="1"/>
      <c r="J934" s="1"/>
      <c r="K934" s="1"/>
      <c r="L934" s="1"/>
    </row>
    <row r="935" spans="2:14" ht="10" hidden="1" customHeight="1" outlineLevel="1" x14ac:dyDescent="0.15">
      <c r="B935" s="44"/>
      <c r="C935" s="41"/>
      <c r="D935" s="41"/>
      <c r="E935" s="41"/>
      <c r="F935" s="41"/>
      <c r="G935" s="41"/>
      <c r="H935" s="41"/>
      <c r="I935" s="45"/>
      <c r="J935" s="45"/>
      <c r="K935" s="45"/>
      <c r="L935" s="41"/>
      <c r="M935" s="41"/>
      <c r="N935" s="1"/>
    </row>
    <row r="936" spans="2:14" ht="10" customHeight="1" x14ac:dyDescent="0.15">
      <c r="B936" s="44"/>
      <c r="C936" s="41"/>
      <c r="D936" s="41"/>
      <c r="E936" s="41"/>
      <c r="F936" s="41"/>
      <c r="G936" s="41"/>
      <c r="H936" s="41"/>
      <c r="I936" s="45"/>
      <c r="J936" s="45"/>
      <c r="K936" s="45"/>
      <c r="L936" s="41"/>
      <c r="M936" s="41"/>
      <c r="N936" s="1"/>
    </row>
    <row r="937" spans="2:14" s="1" customFormat="1" ht="19" collapsed="1" x14ac:dyDescent="0.15">
      <c r="B937" s="83" cm="1">
        <f t="array" aca="1" ref="B937" ca="1">MAX($B$2:OFFSET(B937,-1,0)+1)</f>
        <v>16</v>
      </c>
      <c r="C937" s="84" t="str">
        <f>UPPER(J942) &amp;" / " &amp; K942  &amp; " / " &amp; L942 &amp; " / " &amp; H942</f>
        <v xml:space="preserve"> /  /  / </v>
      </c>
      <c r="D937" s="84"/>
      <c r="E937" s="41"/>
      <c r="F937" s="41"/>
      <c r="G937" s="41"/>
      <c r="H937" s="61" t="str">
        <f>IF(COUNTIF(E939:E995, "!")&gt;0, "!", "")</f>
        <v/>
      </c>
      <c r="I937" s="18" t="s">
        <v>240</v>
      </c>
      <c r="J937" s="2" t="s">
        <v>210</v>
      </c>
      <c r="K937" s="18" t="s">
        <v>267</v>
      </c>
      <c r="L937" s="42">
        <f>E986</f>
        <v>1</v>
      </c>
      <c r="M937" s="41"/>
    </row>
    <row r="938" spans="2:14" s="1" customFormat="1" ht="4" hidden="1" customHeight="1" outlineLevel="1" x14ac:dyDescent="0.15">
      <c r="B938" s="88"/>
      <c r="C938" s="89"/>
      <c r="D938" s="89"/>
      <c r="E938" s="89"/>
      <c r="F938" s="89"/>
      <c r="G938" s="89"/>
      <c r="H938" s="89"/>
      <c r="I938" s="90"/>
      <c r="J938" s="90"/>
      <c r="K938" s="90"/>
      <c r="L938" s="89"/>
      <c r="M938" s="89"/>
    </row>
    <row r="939" spans="2:14" ht="10" hidden="1" customHeight="1" outlineLevel="1" x14ac:dyDescent="0.15"/>
    <row r="940" spans="2:14" ht="15" hidden="1" customHeight="1" outlineLevel="1" x14ac:dyDescent="0.15">
      <c r="D940" s="1"/>
      <c r="E940" s="1"/>
      <c r="H940" s="4" t="s">
        <v>1</v>
      </c>
      <c r="J940" s="4" t="s">
        <v>0</v>
      </c>
      <c r="K940" s="4" t="s">
        <v>209</v>
      </c>
      <c r="L940" s="4" t="s">
        <v>264</v>
      </c>
    </row>
    <row r="941" spans="2:14" ht="5" hidden="1" customHeight="1" outlineLevel="1" x14ac:dyDescent="0.15">
      <c r="D941" s="1"/>
      <c r="E941" s="1"/>
      <c r="H941" s="1"/>
      <c r="J941" s="1"/>
      <c r="K941" s="1"/>
      <c r="L941" s="1"/>
    </row>
    <row r="942" spans="2:14" ht="15" hidden="1" customHeight="1" outlineLevel="1" x14ac:dyDescent="0.15">
      <c r="D942" s="9" t="s">
        <v>2</v>
      </c>
      <c r="E942" s="1"/>
      <c r="H942" s="2"/>
      <c r="J942" s="2"/>
      <c r="K942" s="2"/>
      <c r="L942" s="2"/>
    </row>
    <row r="943" spans="2:14" hidden="1" outlineLevel="1" x14ac:dyDescent="0.15">
      <c r="D943" s="1"/>
      <c r="E943" s="1"/>
      <c r="F943" s="1"/>
      <c r="H943" s="1"/>
      <c r="I943" s="1"/>
      <c r="J943" s="1"/>
      <c r="K943" s="1"/>
      <c r="L943" s="1"/>
    </row>
    <row r="944" spans="2:14" s="1" customFormat="1" ht="18" hidden="1" customHeight="1" outlineLevel="1" x14ac:dyDescent="0.15">
      <c r="B944" s="7"/>
      <c r="C944" s="91" t="s">
        <v>3</v>
      </c>
      <c r="D944" s="91"/>
      <c r="E944" s="91"/>
      <c r="F944" s="92"/>
      <c r="G944" s="92"/>
      <c r="H944" s="92" t="s">
        <v>4</v>
      </c>
      <c r="I944" s="92" t="s">
        <v>5</v>
      </c>
      <c r="J944" s="92" t="s">
        <v>6</v>
      </c>
      <c r="K944" s="92" t="s">
        <v>257</v>
      </c>
      <c r="L944" s="92" t="s">
        <v>258</v>
      </c>
      <c r="M944" s="92"/>
    </row>
    <row r="945" spans="2:13" ht="10" hidden="1" customHeight="1" outlineLevel="1" x14ac:dyDescent="0.15">
      <c r="H945" s="1"/>
      <c r="I945" s="1"/>
      <c r="J945" s="1"/>
      <c r="K945" s="1"/>
      <c r="L945" s="1"/>
    </row>
    <row r="946" spans="2:13" s="1" customFormat="1" ht="15" hidden="1" customHeight="1" outlineLevel="1" x14ac:dyDescent="0.15">
      <c r="B946" s="7"/>
      <c r="D946" s="9" t="s">
        <v>3</v>
      </c>
      <c r="F946" s="17" t="s">
        <v>321</v>
      </c>
      <c r="H946" s="22"/>
      <c r="I946" s="22"/>
      <c r="J946" s="22"/>
      <c r="K946" s="22"/>
      <c r="L946" s="22"/>
    </row>
    <row r="947" spans="2:13" ht="4" hidden="1" customHeight="1" outlineLevel="1" x14ac:dyDescent="0.15">
      <c r="D947" s="1"/>
      <c r="E947" s="1"/>
      <c r="F947" s="1"/>
      <c r="H947" s="1"/>
      <c r="I947" s="1"/>
      <c r="J947" s="1"/>
      <c r="K947" s="1"/>
      <c r="L947" s="1"/>
    </row>
    <row r="948" spans="2:13" s="1" customFormat="1" ht="15" hidden="1" customHeight="1" outlineLevel="1" x14ac:dyDescent="0.15">
      <c r="B948" s="7"/>
      <c r="D948" s="9" t="s">
        <v>246</v>
      </c>
      <c r="F948" s="8" t="str">
        <f>F950 &amp; ":" &amp; F946</f>
        <v>USD:[currency code]</v>
      </c>
      <c r="H948" s="24"/>
      <c r="I948" s="24"/>
      <c r="J948" s="24"/>
      <c r="K948" s="24"/>
      <c r="L948" s="24"/>
    </row>
    <row r="949" spans="2:13" ht="4" hidden="1" customHeight="1" outlineLevel="1" x14ac:dyDescent="0.15">
      <c r="D949" s="1"/>
      <c r="E949" s="1"/>
      <c r="F949" s="1"/>
      <c r="H949" s="1"/>
      <c r="I949" s="1"/>
      <c r="J949" s="1"/>
      <c r="K949" s="1"/>
      <c r="L949" s="1"/>
    </row>
    <row r="950" spans="2:13" s="1" customFormat="1" ht="15" hidden="1" customHeight="1" outlineLevel="1" x14ac:dyDescent="0.15">
      <c r="B950" s="7"/>
      <c r="D950" s="9" t="s">
        <v>16</v>
      </c>
      <c r="F950" s="8" t="str">
        <f>ReportingCurrency</f>
        <v>USD</v>
      </c>
      <c r="H950" s="28">
        <f>IF(H948=0, 0, H946/H948)</f>
        <v>0</v>
      </c>
      <c r="I950" s="28">
        <f>IF(I948=0, 0, I946/I948)</f>
        <v>0</v>
      </c>
      <c r="J950" s="28">
        <f>IF(J948=0, 0, J946/J948)</f>
        <v>0</v>
      </c>
      <c r="K950" s="28">
        <f>IF(K948=0, 0, K946/K948)</f>
        <v>0</v>
      </c>
      <c r="L950" s="28">
        <f>IF(L948=0, 0, L946/L948)</f>
        <v>0</v>
      </c>
    </row>
    <row r="951" spans="2:13" ht="4" hidden="1" customHeight="1" outlineLevel="1" x14ac:dyDescent="0.15">
      <c r="D951" s="1"/>
      <c r="E951" s="1"/>
      <c r="F951" s="1"/>
      <c r="H951" s="1"/>
      <c r="I951" s="1"/>
      <c r="J951" s="1"/>
      <c r="K951" s="1"/>
      <c r="L951" s="1"/>
    </row>
    <row r="952" spans="2:13" s="1" customFormat="1" ht="15" hidden="1" customHeight="1" outlineLevel="1" x14ac:dyDescent="0.15">
      <c r="B952" s="7"/>
      <c r="D952" s="9" t="s">
        <v>253</v>
      </c>
      <c r="F952" s="8" t="s">
        <v>254</v>
      </c>
      <c r="H952" s="2"/>
      <c r="I952" s="2"/>
      <c r="J952" s="2"/>
      <c r="K952" s="2"/>
      <c r="L952" s="2"/>
    </row>
    <row r="953" spans="2:13" ht="4" hidden="1" customHeight="1" outlineLevel="1" x14ac:dyDescent="0.15">
      <c r="D953" s="1"/>
      <c r="E953" s="1"/>
      <c r="F953" s="1"/>
      <c r="H953" s="1"/>
      <c r="I953" s="1"/>
      <c r="J953" s="1"/>
      <c r="K953" s="1"/>
      <c r="L953" s="1"/>
    </row>
    <row r="954" spans="2:13" s="1" customFormat="1" ht="15" hidden="1" customHeight="1" outlineLevel="1" x14ac:dyDescent="0.15">
      <c r="B954" s="7"/>
      <c r="D954" s="9" t="s">
        <v>280</v>
      </c>
      <c r="F954" s="8" t="s">
        <v>255</v>
      </c>
      <c r="H954" s="25"/>
      <c r="I954" s="25"/>
      <c r="J954" s="25"/>
      <c r="K954" s="25"/>
      <c r="L954" s="25"/>
    </row>
    <row r="955" spans="2:13" hidden="1" outlineLevel="1" x14ac:dyDescent="0.15">
      <c r="D955" s="1"/>
      <c r="E955" s="1"/>
      <c r="F955" s="1"/>
      <c r="H955" s="1"/>
      <c r="I955" s="1"/>
      <c r="J955" s="1"/>
      <c r="K955" s="1"/>
      <c r="L955" s="1"/>
    </row>
    <row r="956" spans="2:13" s="1" customFormat="1" ht="18" hidden="1" customHeight="1" outlineLevel="1" x14ac:dyDescent="0.15">
      <c r="B956" s="7"/>
      <c r="C956" s="91" t="s">
        <v>311</v>
      </c>
      <c r="D956" s="91"/>
      <c r="E956" s="91"/>
      <c r="F956" s="92"/>
      <c r="G956" s="92"/>
      <c r="H956" s="92" t="s">
        <v>4</v>
      </c>
      <c r="I956" s="92" t="s">
        <v>5</v>
      </c>
      <c r="J956" s="92" t="s">
        <v>6</v>
      </c>
      <c r="K956" s="92" t="s">
        <v>257</v>
      </c>
      <c r="L956" s="92" t="s">
        <v>258</v>
      </c>
      <c r="M956" s="92"/>
    </row>
    <row r="957" spans="2:13" ht="10" hidden="1" customHeight="1" outlineLevel="1" x14ac:dyDescent="0.15">
      <c r="H957" s="1"/>
      <c r="I957" s="1"/>
      <c r="J957" s="1"/>
      <c r="K957" s="1"/>
      <c r="L957" s="1"/>
    </row>
    <row r="958" spans="2:13" s="1" customFormat="1" ht="15" hidden="1" customHeight="1" outlineLevel="1" x14ac:dyDescent="0.15">
      <c r="B958" s="7"/>
      <c r="C958" s="62"/>
      <c r="D958" s="9" t="s">
        <v>318</v>
      </c>
      <c r="E958"/>
      <c r="F958" s="58" t="str">
        <f>F946</f>
        <v>[currency code]</v>
      </c>
      <c r="H958" s="23"/>
      <c r="I958" s="23"/>
      <c r="J958" s="23"/>
      <c r="K958" s="23"/>
      <c r="L958" s="23"/>
    </row>
    <row r="959" spans="2:13" ht="10" hidden="1" customHeight="1" outlineLevel="1" x14ac:dyDescent="0.15">
      <c r="D959" s="1"/>
      <c r="F959" s="1"/>
      <c r="H959" s="1"/>
      <c r="I959" s="1"/>
      <c r="J959" s="1"/>
      <c r="K959" s="1"/>
      <c r="L959" s="1"/>
    </row>
    <row r="960" spans="2:13" ht="15" hidden="1" customHeight="1" outlineLevel="1" x14ac:dyDescent="0.15">
      <c r="D960" s="60"/>
      <c r="F960" s="1"/>
      <c r="H960" s="98" t="s">
        <v>312</v>
      </c>
      <c r="I960" s="1"/>
      <c r="J960" s="1"/>
      <c r="K960" s="1"/>
      <c r="L960" s="1"/>
    </row>
    <row r="961" spans="2:13" s="1" customFormat="1" ht="15" hidden="1" customHeight="1" outlineLevel="1" x14ac:dyDescent="0.15">
      <c r="B961" s="7"/>
      <c r="D961" s="9" t="s">
        <v>319</v>
      </c>
      <c r="E961"/>
      <c r="F961" s="8" t="str">
        <f t="shared" ref="F961" si="30">ReportingCurrency</f>
        <v>USD</v>
      </c>
      <c r="H961" s="28">
        <f>IF(H948=0, 0, H958/H948)</f>
        <v>0</v>
      </c>
      <c r="I961" s="28">
        <f>IF(I948=0, 0, I958/I948)</f>
        <v>0</v>
      </c>
      <c r="J961" s="28">
        <f>IF(J948=0, 0, J958/J948)</f>
        <v>0</v>
      </c>
      <c r="K961" s="28">
        <f>IF(K948=0, 0, K958/K948)</f>
        <v>0</v>
      </c>
      <c r="L961" s="28">
        <f>IF(L948=0, 0, L958/L948)</f>
        <v>0</v>
      </c>
    </row>
    <row r="962" spans="2:13" hidden="1" outlineLevel="1" x14ac:dyDescent="0.15"/>
    <row r="963" spans="2:13" s="1" customFormat="1" ht="18" hidden="1" customHeight="1" outlineLevel="1" x14ac:dyDescent="0.15">
      <c r="B963" s="7"/>
      <c r="C963" s="91" t="s">
        <v>8</v>
      </c>
      <c r="D963" s="91"/>
      <c r="E963" s="91"/>
      <c r="F963" s="92"/>
      <c r="G963" s="92"/>
      <c r="H963" s="92" t="s">
        <v>4</v>
      </c>
      <c r="I963" s="92" t="s">
        <v>5</v>
      </c>
      <c r="J963" s="92" t="s">
        <v>6</v>
      </c>
      <c r="K963" s="92" t="s">
        <v>257</v>
      </c>
      <c r="L963" s="92" t="s">
        <v>258</v>
      </c>
      <c r="M963" s="92"/>
    </row>
    <row r="964" spans="2:13" ht="10" hidden="1" customHeight="1" outlineLevel="1" x14ac:dyDescent="0.15">
      <c r="H964" s="1"/>
      <c r="I964" s="1"/>
      <c r="J964" s="1"/>
      <c r="K964" s="1"/>
      <c r="L964" s="1"/>
    </row>
    <row r="965" spans="2:13" ht="15" hidden="1" customHeight="1" outlineLevel="1" x14ac:dyDescent="0.15">
      <c r="D965" s="9" t="s">
        <v>8</v>
      </c>
      <c r="F965" s="1"/>
      <c r="H965" s="99" t="str" cm="1">
        <f t="array" ref="H965">IF(OR(E966:E967 = "!"), "Red alert = missing data","")</f>
        <v/>
      </c>
      <c r="I965" s="1"/>
      <c r="J965" s="1"/>
      <c r="K965" s="1"/>
      <c r="L965" s="1"/>
    </row>
    <row r="966" spans="2:13" s="1" customFormat="1" ht="15" hidden="1" customHeight="1" outlineLevel="1" x14ac:dyDescent="0.15">
      <c r="B966" s="7"/>
      <c r="D966" s="59" t="s">
        <v>309</v>
      </c>
      <c r="E966" s="61" t="str" cm="1">
        <f t="array" ref="E966">IF(MAX((H961:L961&gt;=H950:L950) * (H961:L961 &lt;&gt; 0) * (H966:L966=0)) &gt;0, "!", "")</f>
        <v/>
      </c>
      <c r="F966" s="8" t="s">
        <v>18</v>
      </c>
      <c r="H966" s="23"/>
      <c r="I966" s="23"/>
      <c r="J966" s="23"/>
      <c r="K966" s="23"/>
      <c r="L966" s="23"/>
    </row>
    <row r="967" spans="2:13" s="1" customFormat="1" ht="15" hidden="1" customHeight="1" outlineLevel="1" x14ac:dyDescent="0.15">
      <c r="B967" s="7"/>
      <c r="D967" s="59" t="s">
        <v>310</v>
      </c>
      <c r="E967" s="61" t="str" cm="1">
        <f t="array" ref="E967">IF(MAX((H961:L961&lt;H950:L950) * (H961:L961 &lt;&gt; 0) * (H967:L967=0)) &gt;0, "!", "")</f>
        <v/>
      </c>
      <c r="F967" s="8" t="s">
        <v>18</v>
      </c>
      <c r="H967" s="23"/>
      <c r="I967" s="23"/>
      <c r="J967" s="23"/>
      <c r="K967" s="23"/>
      <c r="L967" s="23"/>
    </row>
    <row r="968" spans="2:13" s="1" customFormat="1" ht="15" hidden="1" customHeight="1" outlineLevel="1" x14ac:dyDescent="0.15">
      <c r="B968" s="7"/>
      <c r="D968" s="59" t="s">
        <v>305</v>
      </c>
      <c r="E968"/>
      <c r="F968" s="8" t="s">
        <v>18</v>
      </c>
      <c r="H968" s="29">
        <f>H966+IF(H961&lt;H950, H967, 0)</f>
        <v>0</v>
      </c>
      <c r="I968" s="29">
        <f>I966+IF(I961&lt;I950, I967, 0)</f>
        <v>0</v>
      </c>
      <c r="J968" s="29">
        <f>J966+IF(J961&lt;J950, J967, 0)</f>
        <v>0</v>
      </c>
      <c r="K968" s="29">
        <f>K966+IF(K961&lt;K950, K967, 0)</f>
        <v>0</v>
      </c>
      <c r="L968" s="29">
        <f>L966+IF(L961&lt;L950, L967, 0)</f>
        <v>0</v>
      </c>
    </row>
    <row r="969" spans="2:13" hidden="1" outlineLevel="1" x14ac:dyDescent="0.15">
      <c r="D969" s="1"/>
      <c r="E969" s="1"/>
      <c r="F969" s="1"/>
      <c r="H969" s="1"/>
      <c r="I969" s="1"/>
      <c r="J969" s="1"/>
      <c r="K969" s="1"/>
      <c r="L969" s="1"/>
    </row>
    <row r="970" spans="2:13" s="1" customFormat="1" ht="18" hidden="1" customHeight="1" outlineLevel="1" x14ac:dyDescent="0.15">
      <c r="B970" s="7"/>
      <c r="C970" s="91" t="s">
        <v>10</v>
      </c>
      <c r="D970" s="91"/>
      <c r="E970" s="91"/>
      <c r="F970" s="92"/>
      <c r="G970" s="92"/>
      <c r="H970" s="97" t="s">
        <v>4</v>
      </c>
      <c r="I970" s="92" t="s">
        <v>5</v>
      </c>
      <c r="J970" s="92" t="s">
        <v>6</v>
      </c>
      <c r="K970" s="92" t="s">
        <v>257</v>
      </c>
      <c r="L970" s="92" t="s">
        <v>258</v>
      </c>
      <c r="M970" s="92"/>
    </row>
    <row r="971" spans="2:13" ht="10" hidden="1" customHeight="1" outlineLevel="1" x14ac:dyDescent="0.15"/>
    <row r="972" spans="2:13" s="1" customFormat="1" ht="15" hidden="1" customHeight="1" outlineLevel="1" x14ac:dyDescent="0.15">
      <c r="B972" s="7"/>
      <c r="D972" s="9" t="s">
        <v>17</v>
      </c>
      <c r="F972" s="8" t="s">
        <v>9</v>
      </c>
      <c r="H972" s="29">
        <f>H968</f>
        <v>0</v>
      </c>
      <c r="I972" s="29">
        <f>I968</f>
        <v>0</v>
      </c>
      <c r="J972" s="29">
        <f>J968</f>
        <v>0</v>
      </c>
      <c r="K972" s="29">
        <f>K968</f>
        <v>0</v>
      </c>
      <c r="L972" s="29">
        <f>L968</f>
        <v>0</v>
      </c>
    </row>
    <row r="973" spans="2:13" ht="4" hidden="1" customHeight="1" outlineLevel="1" x14ac:dyDescent="0.15">
      <c r="D973" s="9"/>
      <c r="F973" s="1"/>
      <c r="H973" s="1"/>
      <c r="I973" s="1"/>
      <c r="J973" s="1"/>
      <c r="K973" s="1"/>
      <c r="L973" s="1"/>
    </row>
    <row r="974" spans="2:13" s="1" customFormat="1" ht="15" hidden="1" customHeight="1" outlineLevel="1" x14ac:dyDescent="0.15">
      <c r="B974" s="7"/>
      <c r="D974" s="9" t="s">
        <v>249</v>
      </c>
      <c r="F974" s="8" t="s">
        <v>9</v>
      </c>
      <c r="H974" s="29">
        <f>IF(H961&lt;H950, H967, 0)</f>
        <v>0</v>
      </c>
      <c r="I974" s="29">
        <f>IF(I961&lt;I950, I967, 0)</f>
        <v>0</v>
      </c>
      <c r="J974" s="29">
        <f>IF(J961&lt;J950, J967, 0)</f>
        <v>0</v>
      </c>
      <c r="K974" s="29">
        <f>IF(K961&lt;K950, K967, 0)</f>
        <v>0</v>
      </c>
      <c r="L974" s="29">
        <f>IF(L961&lt;L950, L967, 0)</f>
        <v>0</v>
      </c>
    </row>
    <row r="975" spans="2:13" ht="4" hidden="1" customHeight="1" outlineLevel="1" x14ac:dyDescent="0.15">
      <c r="D975" s="9"/>
      <c r="F975" s="1"/>
      <c r="H975" s="1"/>
      <c r="I975" s="1"/>
      <c r="J975" s="1"/>
      <c r="K975" s="1"/>
      <c r="L975" s="1"/>
    </row>
    <row r="976" spans="2:13" s="1" customFormat="1" ht="15" hidden="1" customHeight="1" outlineLevel="1" x14ac:dyDescent="0.15">
      <c r="B976" s="7"/>
      <c r="D976" s="9" t="s">
        <v>11</v>
      </c>
      <c r="F976" s="8" t="str">
        <f>ReportingCurrencyUnitLables</f>
        <v>USD 000s</v>
      </c>
      <c r="H976" s="29">
        <f>H950 * H968 / 1000</f>
        <v>0</v>
      </c>
      <c r="I976" s="29">
        <f>I950 * I968 / 1000</f>
        <v>0</v>
      </c>
      <c r="J976" s="29">
        <f>J950 * J968 / 1000</f>
        <v>0</v>
      </c>
      <c r="K976" s="29">
        <f>K950 * K968 / 1000</f>
        <v>0</v>
      </c>
      <c r="L976" s="29">
        <f>L950 * L968 / 1000</f>
        <v>0</v>
      </c>
    </row>
    <row r="977" spans="2:13" ht="4" hidden="1" customHeight="1" outlineLevel="1" x14ac:dyDescent="0.15">
      <c r="D977" s="9"/>
      <c r="F977" s="1"/>
      <c r="H977" s="1"/>
      <c r="I977" s="1"/>
      <c r="J977" s="1"/>
      <c r="K977" s="1"/>
      <c r="L977" s="1"/>
    </row>
    <row r="978" spans="2:13" s="1" customFormat="1" ht="15" hidden="1" customHeight="1" outlineLevel="1" x14ac:dyDescent="0.15">
      <c r="B978" s="7"/>
      <c r="D978" s="9" t="s">
        <v>13</v>
      </c>
      <c r="F978" s="8" t="s">
        <v>14</v>
      </c>
      <c r="H978" s="30">
        <f>IF(H972=0,0,H974 / H972)</f>
        <v>0</v>
      </c>
      <c r="I978" s="30">
        <f>IF(I972=0,0,I974 / I972)</f>
        <v>0</v>
      </c>
      <c r="J978" s="30">
        <f>IF(J972=0,0,J974 / J972)</f>
        <v>0</v>
      </c>
      <c r="K978" s="30">
        <f>IF(K972=0,0,K974 / K972)</f>
        <v>0</v>
      </c>
      <c r="L978" s="30">
        <f>IF(L972=0,0,L974 / L972)</f>
        <v>0</v>
      </c>
    </row>
    <row r="979" spans="2:13" ht="4" hidden="1" customHeight="1" outlineLevel="1" x14ac:dyDescent="0.15">
      <c r="D979" s="9"/>
      <c r="F979" s="1"/>
      <c r="H979" s="1"/>
      <c r="I979" s="1"/>
      <c r="J979" s="1"/>
      <c r="K979" s="1"/>
      <c r="L979" s="1"/>
    </row>
    <row r="980" spans="2:13" ht="15" hidden="1" customHeight="1" outlineLevel="1" x14ac:dyDescent="0.15">
      <c r="D980" s="9" t="s">
        <v>302</v>
      </c>
      <c r="F980" s="8" t="str">
        <f>ReportingCurrencyUnitLables</f>
        <v>USD 000s</v>
      </c>
      <c r="G980" s="1"/>
      <c r="H980" s="29">
        <f>MAX(0, H950-H961) * H974 / 1000</f>
        <v>0</v>
      </c>
      <c r="I980" s="29">
        <f t="shared" ref="I980:L980" si="31">MAX(0, I950-I961) * I974 / 1000</f>
        <v>0</v>
      </c>
      <c r="J980" s="29">
        <f t="shared" si="31"/>
        <v>0</v>
      </c>
      <c r="K980" s="29">
        <f t="shared" si="31"/>
        <v>0</v>
      </c>
      <c r="L980" s="29">
        <f t="shared" si="31"/>
        <v>0</v>
      </c>
    </row>
    <row r="981" spans="2:13" ht="4" hidden="1" customHeight="1" outlineLevel="1" x14ac:dyDescent="0.15">
      <c r="D981" s="9"/>
      <c r="F981" s="1"/>
      <c r="H981" s="1"/>
      <c r="I981" s="1"/>
      <c r="J981" s="1"/>
      <c r="K981" s="1"/>
      <c r="L981" s="1"/>
    </row>
    <row r="982" spans="2:13" s="1" customFormat="1" ht="15" hidden="1" customHeight="1" outlineLevel="1" x14ac:dyDescent="0.15">
      <c r="B982" s="7"/>
      <c r="D982" s="9" t="s">
        <v>252</v>
      </c>
      <c r="F982" s="8" t="s">
        <v>250</v>
      </c>
      <c r="H982" s="30">
        <f>IF(H976=0, 0, H980/H976)</f>
        <v>0</v>
      </c>
      <c r="I982" s="30">
        <f>IF(I976=0, 0, I980/I976)</f>
        <v>0</v>
      </c>
      <c r="J982" s="30">
        <f>IF(J976=0, 0, J980/J976)</f>
        <v>0</v>
      </c>
      <c r="K982" s="30">
        <f>IF(K976=0, 0, K980/K976)</f>
        <v>0</v>
      </c>
      <c r="L982" s="30">
        <f>IF(L976=0, 0, L980/L976)</f>
        <v>0</v>
      </c>
    </row>
    <row r="983" spans="2:13" ht="4" hidden="1" customHeight="1" outlineLevel="1" x14ac:dyDescent="0.15">
      <c r="D983" s="9"/>
      <c r="F983" s="1"/>
      <c r="H983" s="1"/>
      <c r="I983" s="1"/>
      <c r="J983" s="1"/>
      <c r="K983" s="1"/>
      <c r="L983" s="1"/>
    </row>
    <row r="984" spans="2:13" s="1" customFormat="1" ht="15" hidden="1" customHeight="1" outlineLevel="1" x14ac:dyDescent="0.15">
      <c r="B984" s="7"/>
      <c r="C984" s="7"/>
      <c r="D984" s="9" t="s">
        <v>251</v>
      </c>
      <c r="F984" s="8" t="s">
        <v>259</v>
      </c>
      <c r="H984" s="31"/>
      <c r="I984" s="30">
        <f>IF(H982=0, 0, -(I982-H982) / H982)</f>
        <v>0</v>
      </c>
      <c r="J984" s="30">
        <f>IF(I982=0, 0, -(J982-I982) / I982)</f>
        <v>0</v>
      </c>
      <c r="K984" s="30">
        <f>IF(J982=0, 0, -(K982-J982) / J982)</f>
        <v>0</v>
      </c>
      <c r="L984" s="30">
        <f>IF(K982=0, 0, -(L982-K982) / K982)</f>
        <v>0</v>
      </c>
    </row>
    <row r="985" spans="2:13" hidden="1" outlineLevel="1" x14ac:dyDescent="0.15"/>
    <row r="986" spans="2:13" s="1" customFormat="1" ht="18" hidden="1" customHeight="1" outlineLevel="1" x14ac:dyDescent="0.15">
      <c r="B986" s="7"/>
      <c r="C986" s="91" t="s">
        <v>241</v>
      </c>
      <c r="D986" s="91"/>
      <c r="E986" s="93">
        <f>IF(AND(J937 = "Yes", OR(ISBLANK(Worker_Type_Filter), Worker_Type_Filter = H942),
 OR(ISBLANK(Country_Filter), Country_Filter = J942)), 1, 0)</f>
        <v>1</v>
      </c>
      <c r="F986" s="92"/>
      <c r="G986" s="92"/>
      <c r="H986" s="92" t="s">
        <v>4</v>
      </c>
      <c r="I986" s="92" t="s">
        <v>5</v>
      </c>
      <c r="J986" s="92" t="s">
        <v>6</v>
      </c>
      <c r="K986" s="92" t="s">
        <v>257</v>
      </c>
      <c r="L986" s="92" t="s">
        <v>258</v>
      </c>
      <c r="M986" s="92"/>
    </row>
    <row r="987" spans="2:13" ht="10" hidden="1" customHeight="1" outlineLevel="1" x14ac:dyDescent="0.15">
      <c r="C987" s="43" t="s">
        <v>248</v>
      </c>
    </row>
    <row r="988" spans="2:13" ht="4" hidden="1" customHeight="1" outlineLevel="1" x14ac:dyDescent="0.15"/>
    <row r="989" spans="2:13" s="1" customFormat="1" ht="15" hidden="1" customHeight="1" outlineLevel="1" x14ac:dyDescent="0.15">
      <c r="B989" s="7"/>
      <c r="C989" s="19">
        <v>1</v>
      </c>
      <c r="D989" s="9" t="s">
        <v>17</v>
      </c>
      <c r="F989" s="8" t="s">
        <v>9</v>
      </c>
      <c r="H989" s="29">
        <f>H972 * $E986</f>
        <v>0</v>
      </c>
      <c r="I989" s="29">
        <f>I972 * $E986</f>
        <v>0</v>
      </c>
      <c r="J989" s="29">
        <f>J972 * $E986</f>
        <v>0</v>
      </c>
      <c r="K989" s="29">
        <f>K972 * $E986</f>
        <v>0</v>
      </c>
      <c r="L989" s="29">
        <f>L972 * $E986</f>
        <v>0</v>
      </c>
    </row>
    <row r="990" spans="2:13" ht="4" hidden="1" customHeight="1" outlineLevel="1" x14ac:dyDescent="0.15">
      <c r="D990" s="9"/>
      <c r="F990" s="1"/>
      <c r="H990" s="1"/>
      <c r="I990" s="1"/>
      <c r="J990" s="1"/>
      <c r="K990" s="1"/>
      <c r="L990" s="1"/>
    </row>
    <row r="991" spans="2:13" s="1" customFormat="1" ht="15" hidden="1" customHeight="1" outlineLevel="1" x14ac:dyDescent="0.15">
      <c r="B991" s="7"/>
      <c r="C991" s="19">
        <v>2</v>
      </c>
      <c r="D991" s="9" t="s">
        <v>249</v>
      </c>
      <c r="F991" s="8" t="s">
        <v>9</v>
      </c>
      <c r="H991" s="29">
        <f>H974 * $E986</f>
        <v>0</v>
      </c>
      <c r="I991" s="29">
        <f>I974 * $E986</f>
        <v>0</v>
      </c>
      <c r="J991" s="29">
        <f>J974 * $E986</f>
        <v>0</v>
      </c>
      <c r="K991" s="29">
        <f>K974 * $E986</f>
        <v>0</v>
      </c>
      <c r="L991" s="29">
        <f>L974 * $E986</f>
        <v>0</v>
      </c>
    </row>
    <row r="992" spans="2:13" ht="4" hidden="1" customHeight="1" outlineLevel="1" x14ac:dyDescent="0.15">
      <c r="D992" s="9"/>
      <c r="F992" s="1"/>
      <c r="H992" s="1"/>
      <c r="I992" s="1"/>
      <c r="J992" s="1"/>
      <c r="K992" s="1"/>
      <c r="L992" s="1"/>
    </row>
    <row r="993" spans="2:14" s="1" customFormat="1" ht="15" hidden="1" customHeight="1" outlineLevel="1" x14ac:dyDescent="0.15">
      <c r="B993" s="7"/>
      <c r="C993" s="19">
        <v>3</v>
      </c>
      <c r="D993" s="9" t="s">
        <v>11</v>
      </c>
      <c r="F993" s="8" t="str">
        <f>ReportingCurrencyUnitLables</f>
        <v>USD 000s</v>
      </c>
      <c r="H993" s="29">
        <f>H976 * $E986</f>
        <v>0</v>
      </c>
      <c r="I993" s="29">
        <f>I976 * $E986</f>
        <v>0</v>
      </c>
      <c r="J993" s="29">
        <f>J976 * $E986</f>
        <v>0</v>
      </c>
      <c r="K993" s="29">
        <f>K976 * $E986</f>
        <v>0</v>
      </c>
      <c r="L993" s="29">
        <f>L976 * $E986</f>
        <v>0</v>
      </c>
    </row>
    <row r="994" spans="2:14" ht="4" hidden="1" customHeight="1" outlineLevel="1" x14ac:dyDescent="0.15">
      <c r="D994" s="9"/>
      <c r="F994" s="1"/>
      <c r="H994" s="1"/>
      <c r="I994" s="1"/>
      <c r="J994" s="1"/>
      <c r="K994" s="1"/>
      <c r="L994" s="1"/>
    </row>
    <row r="995" spans="2:14" s="1" customFormat="1" ht="15" hidden="1" customHeight="1" outlineLevel="1" x14ac:dyDescent="0.15">
      <c r="B995" s="7"/>
      <c r="C995" s="19">
        <v>4</v>
      </c>
      <c r="D995" s="9" t="s">
        <v>256</v>
      </c>
      <c r="F995" s="8" t="str">
        <f>ReportingCurrencyUnitLables</f>
        <v>USD 000s</v>
      </c>
      <c r="H995" s="29">
        <f>H980 * $E986</f>
        <v>0</v>
      </c>
      <c r="I995" s="29">
        <f>I980 * $E986</f>
        <v>0</v>
      </c>
      <c r="J995" s="29">
        <f>J980 * $E986</f>
        <v>0</v>
      </c>
      <c r="K995" s="29">
        <f>K980 * $E986</f>
        <v>0</v>
      </c>
      <c r="L995" s="29">
        <f>L980 * $E986</f>
        <v>0</v>
      </c>
    </row>
    <row r="996" spans="2:14" ht="4" hidden="1" customHeight="1" outlineLevel="1" x14ac:dyDescent="0.15">
      <c r="D996" s="9"/>
      <c r="F996" s="1"/>
      <c r="H996" s="1"/>
      <c r="I996" s="1"/>
      <c r="J996" s="1"/>
      <c r="K996" s="1"/>
      <c r="L996" s="1"/>
    </row>
    <row r="997" spans="2:14" ht="10" hidden="1" customHeight="1" outlineLevel="1" x14ac:dyDescent="0.15">
      <c r="B997" s="44"/>
      <c r="C997" s="41"/>
      <c r="D997" s="41"/>
      <c r="E997" s="41"/>
      <c r="F997" s="41"/>
      <c r="G997" s="41"/>
      <c r="H997" s="41"/>
      <c r="I997" s="45"/>
      <c r="J997" s="45"/>
      <c r="K997" s="45"/>
      <c r="L997" s="41"/>
      <c r="M997" s="41"/>
      <c r="N997" s="1"/>
    </row>
    <row r="998" spans="2:14" ht="10" customHeight="1" x14ac:dyDescent="0.15">
      <c r="B998" s="44"/>
      <c r="C998" s="41"/>
      <c r="D998" s="41"/>
      <c r="E998" s="41"/>
      <c r="F998" s="41"/>
      <c r="G998" s="41"/>
      <c r="H998" s="41"/>
      <c r="I998" s="45"/>
      <c r="J998" s="45"/>
      <c r="K998" s="45"/>
      <c r="L998" s="41"/>
      <c r="M998" s="41"/>
      <c r="N998" s="1"/>
    </row>
    <row r="999" spans="2:14" s="1" customFormat="1" ht="19" collapsed="1" x14ac:dyDescent="0.15">
      <c r="B999" s="83" cm="1">
        <f t="array" aca="1" ref="B999" ca="1">MAX($B$2:OFFSET(B999,-1,0)+1)</f>
        <v>17</v>
      </c>
      <c r="C999" s="84" t="str">
        <f>UPPER(J1004) &amp;" / " &amp; K1004  &amp; " / " &amp; L1004 &amp; " / " &amp; H1004</f>
        <v xml:space="preserve"> /  /  / </v>
      </c>
      <c r="D999" s="84"/>
      <c r="E999" s="41"/>
      <c r="F999" s="41"/>
      <c r="G999" s="41"/>
      <c r="H999" s="61" t="str">
        <f>IF(COUNTIF(E1001:E1057, "!")&gt;0, "!", "")</f>
        <v/>
      </c>
      <c r="I999" s="18" t="s">
        <v>240</v>
      </c>
      <c r="J999" s="2" t="s">
        <v>210</v>
      </c>
      <c r="K999" s="18" t="s">
        <v>267</v>
      </c>
      <c r="L999" s="42">
        <f>E1048</f>
        <v>1</v>
      </c>
      <c r="M999" s="41"/>
    </row>
    <row r="1000" spans="2:14" s="1" customFormat="1" ht="4" hidden="1" customHeight="1" outlineLevel="1" x14ac:dyDescent="0.15">
      <c r="B1000" s="88"/>
      <c r="C1000" s="89"/>
      <c r="D1000" s="89"/>
      <c r="E1000" s="89"/>
      <c r="F1000" s="89"/>
      <c r="G1000" s="89"/>
      <c r="H1000" s="89"/>
      <c r="I1000" s="90"/>
      <c r="J1000" s="90"/>
      <c r="K1000" s="90"/>
      <c r="L1000" s="89"/>
      <c r="M1000" s="89"/>
    </row>
    <row r="1001" spans="2:14" ht="10" hidden="1" customHeight="1" outlineLevel="1" x14ac:dyDescent="0.15"/>
    <row r="1002" spans="2:14" ht="15" hidden="1" customHeight="1" outlineLevel="1" x14ac:dyDescent="0.15">
      <c r="D1002" s="1"/>
      <c r="E1002" s="1"/>
      <c r="H1002" s="4" t="s">
        <v>1</v>
      </c>
      <c r="J1002" s="4" t="s">
        <v>0</v>
      </c>
      <c r="K1002" s="4" t="s">
        <v>209</v>
      </c>
      <c r="L1002" s="4" t="s">
        <v>264</v>
      </c>
    </row>
    <row r="1003" spans="2:14" ht="5" hidden="1" customHeight="1" outlineLevel="1" x14ac:dyDescent="0.15">
      <c r="D1003" s="1"/>
      <c r="E1003" s="1"/>
      <c r="H1003" s="1"/>
      <c r="J1003" s="1"/>
      <c r="K1003" s="1"/>
      <c r="L1003" s="1"/>
    </row>
    <row r="1004" spans="2:14" ht="15" hidden="1" customHeight="1" outlineLevel="1" x14ac:dyDescent="0.15">
      <c r="D1004" s="9" t="s">
        <v>2</v>
      </c>
      <c r="E1004" s="1"/>
      <c r="H1004" s="2"/>
      <c r="J1004" s="2"/>
      <c r="K1004" s="2"/>
      <c r="L1004" s="2"/>
    </row>
    <row r="1005" spans="2:14" hidden="1" outlineLevel="1" x14ac:dyDescent="0.15">
      <c r="D1005" s="1"/>
      <c r="E1005" s="1"/>
      <c r="F1005" s="1"/>
      <c r="H1005" s="1"/>
      <c r="I1005" s="1"/>
      <c r="J1005" s="1"/>
      <c r="K1005" s="1"/>
      <c r="L1005" s="1"/>
    </row>
    <row r="1006" spans="2:14" s="1" customFormat="1" ht="18" hidden="1" customHeight="1" outlineLevel="1" x14ac:dyDescent="0.15">
      <c r="B1006" s="7"/>
      <c r="C1006" s="91" t="s">
        <v>3</v>
      </c>
      <c r="D1006" s="91"/>
      <c r="E1006" s="91"/>
      <c r="F1006" s="92"/>
      <c r="G1006" s="92"/>
      <c r="H1006" s="92" t="s">
        <v>4</v>
      </c>
      <c r="I1006" s="92" t="s">
        <v>5</v>
      </c>
      <c r="J1006" s="92" t="s">
        <v>6</v>
      </c>
      <c r="K1006" s="92" t="s">
        <v>257</v>
      </c>
      <c r="L1006" s="92" t="s">
        <v>258</v>
      </c>
      <c r="M1006" s="92"/>
    </row>
    <row r="1007" spans="2:14" ht="10" hidden="1" customHeight="1" outlineLevel="1" x14ac:dyDescent="0.15">
      <c r="H1007" s="1"/>
      <c r="I1007" s="1"/>
      <c r="J1007" s="1"/>
      <c r="K1007" s="1"/>
      <c r="L1007" s="1"/>
    </row>
    <row r="1008" spans="2:14" s="1" customFormat="1" ht="15" hidden="1" customHeight="1" outlineLevel="1" x14ac:dyDescent="0.15">
      <c r="B1008" s="7"/>
      <c r="D1008" s="9" t="s">
        <v>3</v>
      </c>
      <c r="F1008" s="17" t="s">
        <v>321</v>
      </c>
      <c r="H1008" s="22"/>
      <c r="I1008" s="22"/>
      <c r="J1008" s="22"/>
      <c r="K1008" s="22"/>
      <c r="L1008" s="22"/>
    </row>
    <row r="1009" spans="2:13" ht="4" hidden="1" customHeight="1" outlineLevel="1" x14ac:dyDescent="0.15">
      <c r="D1009" s="1"/>
      <c r="E1009" s="1"/>
      <c r="F1009" s="1"/>
      <c r="H1009" s="1"/>
      <c r="I1009" s="1"/>
      <c r="J1009" s="1"/>
      <c r="K1009" s="1"/>
      <c r="L1009" s="1"/>
    </row>
    <row r="1010" spans="2:13" s="1" customFormat="1" ht="15" hidden="1" customHeight="1" outlineLevel="1" x14ac:dyDescent="0.15">
      <c r="B1010" s="7"/>
      <c r="D1010" s="9" t="s">
        <v>246</v>
      </c>
      <c r="F1010" s="8" t="str">
        <f>F1012 &amp; ":" &amp; F1008</f>
        <v>USD:[currency code]</v>
      </c>
      <c r="H1010" s="24"/>
      <c r="I1010" s="24"/>
      <c r="J1010" s="24"/>
      <c r="K1010" s="24"/>
      <c r="L1010" s="24"/>
    </row>
    <row r="1011" spans="2:13" ht="4" hidden="1" customHeight="1" outlineLevel="1" x14ac:dyDescent="0.15">
      <c r="D1011" s="1"/>
      <c r="E1011" s="1"/>
      <c r="F1011" s="1"/>
      <c r="H1011" s="1"/>
      <c r="I1011" s="1"/>
      <c r="J1011" s="1"/>
      <c r="K1011" s="1"/>
      <c r="L1011" s="1"/>
    </row>
    <row r="1012" spans="2:13" s="1" customFormat="1" ht="15" hidden="1" customHeight="1" outlineLevel="1" x14ac:dyDescent="0.15">
      <c r="B1012" s="7"/>
      <c r="D1012" s="9" t="s">
        <v>16</v>
      </c>
      <c r="F1012" s="8" t="str">
        <f>ReportingCurrency</f>
        <v>USD</v>
      </c>
      <c r="H1012" s="28">
        <f>IF(H1010=0, 0, H1008/H1010)</f>
        <v>0</v>
      </c>
      <c r="I1012" s="28">
        <f>IF(I1010=0, 0, I1008/I1010)</f>
        <v>0</v>
      </c>
      <c r="J1012" s="28">
        <f>IF(J1010=0, 0, J1008/J1010)</f>
        <v>0</v>
      </c>
      <c r="K1012" s="28">
        <f>IF(K1010=0, 0, K1008/K1010)</f>
        <v>0</v>
      </c>
      <c r="L1012" s="28">
        <f>IF(L1010=0, 0, L1008/L1010)</f>
        <v>0</v>
      </c>
    </row>
    <row r="1013" spans="2:13" ht="4" hidden="1" customHeight="1" outlineLevel="1" x14ac:dyDescent="0.15">
      <c r="D1013" s="1"/>
      <c r="E1013" s="1"/>
      <c r="F1013" s="1"/>
      <c r="H1013" s="1"/>
      <c r="I1013" s="1"/>
      <c r="J1013" s="1"/>
      <c r="K1013" s="1"/>
      <c r="L1013" s="1"/>
    </row>
    <row r="1014" spans="2:13" s="1" customFormat="1" ht="15" hidden="1" customHeight="1" outlineLevel="1" x14ac:dyDescent="0.15">
      <c r="B1014" s="7"/>
      <c r="D1014" s="9" t="s">
        <v>253</v>
      </c>
      <c r="F1014" s="8" t="s">
        <v>254</v>
      </c>
      <c r="H1014" s="2"/>
      <c r="I1014" s="2"/>
      <c r="J1014" s="2"/>
      <c r="K1014" s="2"/>
      <c r="L1014" s="2"/>
    </row>
    <row r="1015" spans="2:13" ht="4" hidden="1" customHeight="1" outlineLevel="1" x14ac:dyDescent="0.15">
      <c r="D1015" s="1"/>
      <c r="E1015" s="1"/>
      <c r="F1015" s="1"/>
      <c r="H1015" s="1"/>
      <c r="I1015" s="1"/>
      <c r="J1015" s="1"/>
      <c r="K1015" s="1"/>
      <c r="L1015" s="1"/>
    </row>
    <row r="1016" spans="2:13" s="1" customFormat="1" ht="15" hidden="1" customHeight="1" outlineLevel="1" x14ac:dyDescent="0.15">
      <c r="B1016" s="7"/>
      <c r="D1016" s="9" t="s">
        <v>280</v>
      </c>
      <c r="F1016" s="8" t="s">
        <v>255</v>
      </c>
      <c r="H1016" s="25"/>
      <c r="I1016" s="25"/>
      <c r="J1016" s="25"/>
      <c r="K1016" s="25"/>
      <c r="L1016" s="25"/>
    </row>
    <row r="1017" spans="2:13" hidden="1" outlineLevel="1" x14ac:dyDescent="0.15">
      <c r="D1017" s="1"/>
      <c r="E1017" s="1"/>
      <c r="F1017" s="1"/>
      <c r="H1017" s="1"/>
      <c r="I1017" s="1"/>
      <c r="J1017" s="1"/>
      <c r="K1017" s="1"/>
      <c r="L1017" s="1"/>
    </row>
    <row r="1018" spans="2:13" s="1" customFormat="1" ht="18" hidden="1" customHeight="1" outlineLevel="1" x14ac:dyDescent="0.15">
      <c r="B1018" s="7"/>
      <c r="C1018" s="91" t="s">
        <v>311</v>
      </c>
      <c r="D1018" s="91"/>
      <c r="E1018" s="91"/>
      <c r="F1018" s="92"/>
      <c r="G1018" s="92"/>
      <c r="H1018" s="92" t="s">
        <v>4</v>
      </c>
      <c r="I1018" s="92" t="s">
        <v>5</v>
      </c>
      <c r="J1018" s="92" t="s">
        <v>6</v>
      </c>
      <c r="K1018" s="92" t="s">
        <v>257</v>
      </c>
      <c r="L1018" s="92" t="s">
        <v>258</v>
      </c>
      <c r="M1018" s="92"/>
    </row>
    <row r="1019" spans="2:13" ht="10" hidden="1" customHeight="1" outlineLevel="1" x14ac:dyDescent="0.15">
      <c r="H1019" s="1"/>
      <c r="I1019" s="1"/>
      <c r="J1019" s="1"/>
      <c r="K1019" s="1"/>
      <c r="L1019" s="1"/>
    </row>
    <row r="1020" spans="2:13" s="1" customFormat="1" ht="15" hidden="1" customHeight="1" outlineLevel="1" x14ac:dyDescent="0.15">
      <c r="B1020" s="7"/>
      <c r="C1020" s="62"/>
      <c r="D1020" s="9" t="s">
        <v>318</v>
      </c>
      <c r="E1020"/>
      <c r="F1020" s="58" t="str">
        <f>F1008</f>
        <v>[currency code]</v>
      </c>
      <c r="H1020" s="23"/>
      <c r="I1020" s="23"/>
      <c r="J1020" s="23"/>
      <c r="K1020" s="23"/>
      <c r="L1020" s="23"/>
    </row>
    <row r="1021" spans="2:13" ht="10" hidden="1" customHeight="1" outlineLevel="1" x14ac:dyDescent="0.15">
      <c r="D1021" s="1"/>
      <c r="F1021" s="1"/>
      <c r="H1021" s="1"/>
      <c r="I1021" s="1"/>
      <c r="J1021" s="1"/>
      <c r="K1021" s="1"/>
      <c r="L1021" s="1"/>
    </row>
    <row r="1022" spans="2:13" ht="15" hidden="1" customHeight="1" outlineLevel="1" x14ac:dyDescent="0.15">
      <c r="D1022" s="60"/>
      <c r="F1022" s="1"/>
      <c r="H1022" s="98" t="s">
        <v>312</v>
      </c>
      <c r="I1022" s="1"/>
      <c r="J1022" s="1"/>
      <c r="K1022" s="1"/>
      <c r="L1022" s="1"/>
    </row>
    <row r="1023" spans="2:13" s="1" customFormat="1" ht="15" hidden="1" customHeight="1" outlineLevel="1" x14ac:dyDescent="0.15">
      <c r="B1023" s="7"/>
      <c r="D1023" s="9" t="s">
        <v>319</v>
      </c>
      <c r="E1023"/>
      <c r="F1023" s="8" t="str">
        <f t="shared" ref="F1023" si="32">ReportingCurrency</f>
        <v>USD</v>
      </c>
      <c r="H1023" s="28">
        <f>IF(H1010=0, 0, H1020/H1010)</f>
        <v>0</v>
      </c>
      <c r="I1023" s="28">
        <f>IF(I1010=0, 0, I1020/I1010)</f>
        <v>0</v>
      </c>
      <c r="J1023" s="28">
        <f>IF(J1010=0, 0, J1020/J1010)</f>
        <v>0</v>
      </c>
      <c r="K1023" s="28">
        <f>IF(K1010=0, 0, K1020/K1010)</f>
        <v>0</v>
      </c>
      <c r="L1023" s="28">
        <f>IF(L1010=0, 0, L1020/L1010)</f>
        <v>0</v>
      </c>
    </row>
    <row r="1024" spans="2:13" hidden="1" outlineLevel="1" x14ac:dyDescent="0.15"/>
    <row r="1025" spans="2:13" s="1" customFormat="1" ht="18" hidden="1" customHeight="1" outlineLevel="1" x14ac:dyDescent="0.15">
      <c r="B1025" s="7"/>
      <c r="C1025" s="91" t="s">
        <v>8</v>
      </c>
      <c r="D1025" s="91"/>
      <c r="E1025" s="91"/>
      <c r="F1025" s="92"/>
      <c r="G1025" s="92"/>
      <c r="H1025" s="92" t="s">
        <v>4</v>
      </c>
      <c r="I1025" s="92" t="s">
        <v>5</v>
      </c>
      <c r="J1025" s="92" t="s">
        <v>6</v>
      </c>
      <c r="K1025" s="92" t="s">
        <v>257</v>
      </c>
      <c r="L1025" s="92" t="s">
        <v>258</v>
      </c>
      <c r="M1025" s="92"/>
    </row>
    <row r="1026" spans="2:13" ht="10" hidden="1" customHeight="1" outlineLevel="1" x14ac:dyDescent="0.15">
      <c r="H1026" s="1"/>
      <c r="I1026" s="1"/>
      <c r="J1026" s="1"/>
      <c r="K1026" s="1"/>
      <c r="L1026" s="1"/>
    </row>
    <row r="1027" spans="2:13" ht="15" hidden="1" customHeight="1" outlineLevel="1" x14ac:dyDescent="0.15">
      <c r="D1027" s="9" t="s">
        <v>8</v>
      </c>
      <c r="F1027" s="1"/>
      <c r="H1027" s="99" t="str" cm="1">
        <f t="array" ref="H1027">IF(OR(E1028:E1029 = "!"), "Red alert = missing data","")</f>
        <v/>
      </c>
      <c r="I1027" s="1"/>
      <c r="J1027" s="1"/>
      <c r="K1027" s="1"/>
      <c r="L1027" s="1"/>
    </row>
    <row r="1028" spans="2:13" s="1" customFormat="1" ht="15" hidden="1" customHeight="1" outlineLevel="1" x14ac:dyDescent="0.15">
      <c r="B1028" s="7"/>
      <c r="D1028" s="59" t="s">
        <v>309</v>
      </c>
      <c r="E1028" s="61" t="str" cm="1">
        <f t="array" ref="E1028">IF(MAX((H1023:L1023&gt;=H1012:L1012) * (H1023:L1023 &lt;&gt; 0) * (H1028:L1028=0)) &gt;0, "!", "")</f>
        <v/>
      </c>
      <c r="F1028" s="8" t="s">
        <v>18</v>
      </c>
      <c r="H1028" s="23"/>
      <c r="I1028" s="23"/>
      <c r="J1028" s="23"/>
      <c r="K1028" s="23"/>
      <c r="L1028" s="23"/>
    </row>
    <row r="1029" spans="2:13" s="1" customFormat="1" ht="15" hidden="1" customHeight="1" outlineLevel="1" x14ac:dyDescent="0.15">
      <c r="B1029" s="7"/>
      <c r="D1029" s="59" t="s">
        <v>310</v>
      </c>
      <c r="E1029" s="61" t="str" cm="1">
        <f t="array" ref="E1029">IF(MAX((H1023:L1023&lt;H1012:L1012) * (H1023:L1023 &lt;&gt; 0) * (H1029:L1029=0)) &gt;0, "!", "")</f>
        <v/>
      </c>
      <c r="F1029" s="8" t="s">
        <v>18</v>
      </c>
      <c r="H1029" s="23"/>
      <c r="I1029" s="23"/>
      <c r="J1029" s="23"/>
      <c r="K1029" s="23"/>
      <c r="L1029" s="23"/>
    </row>
    <row r="1030" spans="2:13" s="1" customFormat="1" ht="15" hidden="1" customHeight="1" outlineLevel="1" x14ac:dyDescent="0.15">
      <c r="B1030" s="7"/>
      <c r="D1030" s="59" t="s">
        <v>305</v>
      </c>
      <c r="E1030"/>
      <c r="F1030" s="8" t="s">
        <v>18</v>
      </c>
      <c r="H1030" s="29">
        <f>H1028+IF(H1023&lt;H1012, H1029, 0)</f>
        <v>0</v>
      </c>
      <c r="I1030" s="29">
        <f>I1028+IF(I1023&lt;I1012, I1029, 0)</f>
        <v>0</v>
      </c>
      <c r="J1030" s="29">
        <f>J1028+IF(J1023&lt;J1012, J1029, 0)</f>
        <v>0</v>
      </c>
      <c r="K1030" s="29">
        <f>K1028+IF(K1023&lt;K1012, K1029, 0)</f>
        <v>0</v>
      </c>
      <c r="L1030" s="29">
        <f>L1028+IF(L1023&lt;L1012, L1029, 0)</f>
        <v>0</v>
      </c>
    </row>
    <row r="1031" spans="2:13" hidden="1" outlineLevel="1" x14ac:dyDescent="0.15">
      <c r="D1031" s="1"/>
      <c r="E1031" s="1"/>
      <c r="F1031" s="1"/>
      <c r="H1031" s="1"/>
      <c r="I1031" s="1"/>
      <c r="J1031" s="1"/>
      <c r="K1031" s="1"/>
      <c r="L1031" s="1"/>
    </row>
    <row r="1032" spans="2:13" s="1" customFormat="1" ht="18" hidden="1" customHeight="1" outlineLevel="1" x14ac:dyDescent="0.15">
      <c r="B1032" s="7"/>
      <c r="C1032" s="91" t="s">
        <v>10</v>
      </c>
      <c r="D1032" s="91"/>
      <c r="E1032" s="91"/>
      <c r="F1032" s="92"/>
      <c r="G1032" s="92"/>
      <c r="H1032" s="97" t="s">
        <v>4</v>
      </c>
      <c r="I1032" s="92" t="s">
        <v>5</v>
      </c>
      <c r="J1032" s="92" t="s">
        <v>6</v>
      </c>
      <c r="K1032" s="92" t="s">
        <v>257</v>
      </c>
      <c r="L1032" s="92" t="s">
        <v>258</v>
      </c>
      <c r="M1032" s="92"/>
    </row>
    <row r="1033" spans="2:13" ht="10" hidden="1" customHeight="1" outlineLevel="1" x14ac:dyDescent="0.15"/>
    <row r="1034" spans="2:13" s="1" customFormat="1" ht="15" hidden="1" customHeight="1" outlineLevel="1" x14ac:dyDescent="0.15">
      <c r="B1034" s="7"/>
      <c r="D1034" s="9" t="s">
        <v>17</v>
      </c>
      <c r="F1034" s="8" t="s">
        <v>9</v>
      </c>
      <c r="H1034" s="29">
        <f>H1030</f>
        <v>0</v>
      </c>
      <c r="I1034" s="29">
        <f>I1030</f>
        <v>0</v>
      </c>
      <c r="J1034" s="29">
        <f>J1030</f>
        <v>0</v>
      </c>
      <c r="K1034" s="29">
        <f>K1030</f>
        <v>0</v>
      </c>
      <c r="L1034" s="29">
        <f>L1030</f>
        <v>0</v>
      </c>
    </row>
    <row r="1035" spans="2:13" ht="4" hidden="1" customHeight="1" outlineLevel="1" x14ac:dyDescent="0.15">
      <c r="D1035" s="9"/>
      <c r="F1035" s="1"/>
      <c r="H1035" s="1"/>
      <c r="I1035" s="1"/>
      <c r="J1035" s="1"/>
      <c r="K1035" s="1"/>
      <c r="L1035" s="1"/>
    </row>
    <row r="1036" spans="2:13" s="1" customFormat="1" ht="15" hidden="1" customHeight="1" outlineLevel="1" x14ac:dyDescent="0.15">
      <c r="B1036" s="7"/>
      <c r="D1036" s="9" t="s">
        <v>249</v>
      </c>
      <c r="F1036" s="8" t="s">
        <v>9</v>
      </c>
      <c r="H1036" s="29">
        <f>IF(H1023&lt;H1012, H1029, 0)</f>
        <v>0</v>
      </c>
      <c r="I1036" s="29">
        <f>IF(I1023&lt;I1012, I1029, 0)</f>
        <v>0</v>
      </c>
      <c r="J1036" s="29">
        <f>IF(J1023&lt;J1012, J1029, 0)</f>
        <v>0</v>
      </c>
      <c r="K1036" s="29">
        <f>IF(K1023&lt;K1012, K1029, 0)</f>
        <v>0</v>
      </c>
      <c r="L1036" s="29">
        <f>IF(L1023&lt;L1012, L1029, 0)</f>
        <v>0</v>
      </c>
    </row>
    <row r="1037" spans="2:13" ht="4" hidden="1" customHeight="1" outlineLevel="1" x14ac:dyDescent="0.15">
      <c r="D1037" s="9"/>
      <c r="F1037" s="1"/>
      <c r="H1037" s="1"/>
      <c r="I1037" s="1"/>
      <c r="J1037" s="1"/>
      <c r="K1037" s="1"/>
      <c r="L1037" s="1"/>
    </row>
    <row r="1038" spans="2:13" s="1" customFormat="1" ht="15" hidden="1" customHeight="1" outlineLevel="1" x14ac:dyDescent="0.15">
      <c r="B1038" s="7"/>
      <c r="D1038" s="9" t="s">
        <v>11</v>
      </c>
      <c r="F1038" s="8" t="str">
        <f>ReportingCurrencyUnitLables</f>
        <v>USD 000s</v>
      </c>
      <c r="H1038" s="29">
        <f>H1012 * H1030 / 1000</f>
        <v>0</v>
      </c>
      <c r="I1038" s="29">
        <f>I1012 * I1030 / 1000</f>
        <v>0</v>
      </c>
      <c r="J1038" s="29">
        <f>J1012 * J1030 / 1000</f>
        <v>0</v>
      </c>
      <c r="K1038" s="29">
        <f>K1012 * K1030 / 1000</f>
        <v>0</v>
      </c>
      <c r="L1038" s="29">
        <f>L1012 * L1030 / 1000</f>
        <v>0</v>
      </c>
    </row>
    <row r="1039" spans="2:13" ht="4" hidden="1" customHeight="1" outlineLevel="1" x14ac:dyDescent="0.15">
      <c r="D1039" s="9"/>
      <c r="F1039" s="1"/>
      <c r="H1039" s="1"/>
      <c r="I1039" s="1"/>
      <c r="J1039" s="1"/>
      <c r="K1039" s="1"/>
      <c r="L1039" s="1"/>
    </row>
    <row r="1040" spans="2:13" s="1" customFormat="1" ht="15" hidden="1" customHeight="1" outlineLevel="1" x14ac:dyDescent="0.15">
      <c r="B1040" s="7"/>
      <c r="D1040" s="9" t="s">
        <v>13</v>
      </c>
      <c r="F1040" s="8" t="s">
        <v>14</v>
      </c>
      <c r="H1040" s="30">
        <f>IF(H1034=0,0,H1036 / H1034)</f>
        <v>0</v>
      </c>
      <c r="I1040" s="30">
        <f>IF(I1034=0,0,I1036 / I1034)</f>
        <v>0</v>
      </c>
      <c r="J1040" s="30">
        <f>IF(J1034=0,0,J1036 / J1034)</f>
        <v>0</v>
      </c>
      <c r="K1040" s="30">
        <f>IF(K1034=0,0,K1036 / K1034)</f>
        <v>0</v>
      </c>
      <c r="L1040" s="30">
        <f>IF(L1034=0,0,L1036 / L1034)</f>
        <v>0</v>
      </c>
    </row>
    <row r="1041" spans="2:13" ht="4" hidden="1" customHeight="1" outlineLevel="1" x14ac:dyDescent="0.15">
      <c r="D1041" s="9"/>
      <c r="F1041" s="1"/>
      <c r="H1041" s="1"/>
      <c r="I1041" s="1"/>
      <c r="J1041" s="1"/>
      <c r="K1041" s="1"/>
      <c r="L1041" s="1"/>
    </row>
    <row r="1042" spans="2:13" ht="15" hidden="1" customHeight="1" outlineLevel="1" x14ac:dyDescent="0.15">
      <c r="D1042" s="9" t="s">
        <v>302</v>
      </c>
      <c r="F1042" s="8" t="str">
        <f>ReportingCurrencyUnitLables</f>
        <v>USD 000s</v>
      </c>
      <c r="G1042" s="1"/>
      <c r="H1042" s="29">
        <f>MAX(0, H1012-H1023) * H1036 / 1000</f>
        <v>0</v>
      </c>
      <c r="I1042" s="29">
        <f t="shared" ref="I1042:L1042" si="33">MAX(0, I1012-I1023) * I1036 / 1000</f>
        <v>0</v>
      </c>
      <c r="J1042" s="29">
        <f t="shared" si="33"/>
        <v>0</v>
      </c>
      <c r="K1042" s="29">
        <f t="shared" si="33"/>
        <v>0</v>
      </c>
      <c r="L1042" s="29">
        <f t="shared" si="33"/>
        <v>0</v>
      </c>
    </row>
    <row r="1043" spans="2:13" ht="4" hidden="1" customHeight="1" outlineLevel="1" x14ac:dyDescent="0.15">
      <c r="D1043" s="9"/>
      <c r="F1043" s="1"/>
      <c r="H1043" s="1"/>
      <c r="I1043" s="1"/>
      <c r="J1043" s="1"/>
      <c r="K1043" s="1"/>
      <c r="L1043" s="1"/>
    </row>
    <row r="1044" spans="2:13" s="1" customFormat="1" ht="15" hidden="1" customHeight="1" outlineLevel="1" x14ac:dyDescent="0.15">
      <c r="B1044" s="7"/>
      <c r="D1044" s="9" t="s">
        <v>252</v>
      </c>
      <c r="F1044" s="8" t="s">
        <v>250</v>
      </c>
      <c r="H1044" s="30">
        <f>IF(H1038=0, 0, H1042/H1038)</f>
        <v>0</v>
      </c>
      <c r="I1044" s="30">
        <f>IF(I1038=0, 0, I1042/I1038)</f>
        <v>0</v>
      </c>
      <c r="J1044" s="30">
        <f>IF(J1038=0, 0, J1042/J1038)</f>
        <v>0</v>
      </c>
      <c r="K1044" s="30">
        <f>IF(K1038=0, 0, K1042/K1038)</f>
        <v>0</v>
      </c>
      <c r="L1044" s="30">
        <f>IF(L1038=0, 0, L1042/L1038)</f>
        <v>0</v>
      </c>
    </row>
    <row r="1045" spans="2:13" ht="4" hidden="1" customHeight="1" outlineLevel="1" x14ac:dyDescent="0.15">
      <c r="D1045" s="9"/>
      <c r="F1045" s="1"/>
      <c r="H1045" s="1"/>
      <c r="I1045" s="1"/>
      <c r="J1045" s="1"/>
      <c r="K1045" s="1"/>
      <c r="L1045" s="1"/>
    </row>
    <row r="1046" spans="2:13" s="1" customFormat="1" ht="15" hidden="1" customHeight="1" outlineLevel="1" x14ac:dyDescent="0.15">
      <c r="B1046" s="7"/>
      <c r="C1046" s="7"/>
      <c r="D1046" s="9" t="s">
        <v>251</v>
      </c>
      <c r="F1046" s="8" t="s">
        <v>259</v>
      </c>
      <c r="H1046" s="31"/>
      <c r="I1046" s="30">
        <f>IF(H1044=0, 0, -(I1044-H1044) / H1044)</f>
        <v>0</v>
      </c>
      <c r="J1046" s="30">
        <f>IF(I1044=0, 0, -(J1044-I1044) / I1044)</f>
        <v>0</v>
      </c>
      <c r="K1046" s="30">
        <f>IF(J1044=0, 0, -(K1044-J1044) / J1044)</f>
        <v>0</v>
      </c>
      <c r="L1046" s="30">
        <f>IF(K1044=0, 0, -(L1044-K1044) / K1044)</f>
        <v>0</v>
      </c>
    </row>
    <row r="1047" spans="2:13" hidden="1" outlineLevel="1" x14ac:dyDescent="0.15"/>
    <row r="1048" spans="2:13" s="1" customFormat="1" ht="18" hidden="1" customHeight="1" outlineLevel="1" x14ac:dyDescent="0.15">
      <c r="B1048" s="7"/>
      <c r="C1048" s="91" t="s">
        <v>241</v>
      </c>
      <c r="D1048" s="91"/>
      <c r="E1048" s="93">
        <f>IF(AND(J999 = "Yes", OR(ISBLANK(Worker_Type_Filter), Worker_Type_Filter = H1004),
 OR(ISBLANK(Country_Filter), Country_Filter = J1004)), 1, 0)</f>
        <v>1</v>
      </c>
      <c r="F1048" s="92"/>
      <c r="G1048" s="92"/>
      <c r="H1048" s="92" t="s">
        <v>4</v>
      </c>
      <c r="I1048" s="92" t="s">
        <v>5</v>
      </c>
      <c r="J1048" s="92" t="s">
        <v>6</v>
      </c>
      <c r="K1048" s="92" t="s">
        <v>257</v>
      </c>
      <c r="L1048" s="92" t="s">
        <v>258</v>
      </c>
      <c r="M1048" s="92"/>
    </row>
    <row r="1049" spans="2:13" ht="10" hidden="1" customHeight="1" outlineLevel="1" x14ac:dyDescent="0.15">
      <c r="C1049" s="43" t="s">
        <v>248</v>
      </c>
    </row>
    <row r="1050" spans="2:13" ht="4" hidden="1" customHeight="1" outlineLevel="1" x14ac:dyDescent="0.15"/>
    <row r="1051" spans="2:13" s="1" customFormat="1" ht="15" hidden="1" customHeight="1" outlineLevel="1" x14ac:dyDescent="0.15">
      <c r="B1051" s="7"/>
      <c r="C1051" s="19">
        <v>1</v>
      </c>
      <c r="D1051" s="9" t="s">
        <v>17</v>
      </c>
      <c r="F1051" s="8" t="s">
        <v>9</v>
      </c>
      <c r="H1051" s="29">
        <f>H1034 * $E1048</f>
        <v>0</v>
      </c>
      <c r="I1051" s="29">
        <f>I1034 * $E1048</f>
        <v>0</v>
      </c>
      <c r="J1051" s="29">
        <f>J1034 * $E1048</f>
        <v>0</v>
      </c>
      <c r="K1051" s="29">
        <f>K1034 * $E1048</f>
        <v>0</v>
      </c>
      <c r="L1051" s="29">
        <f>L1034 * $E1048</f>
        <v>0</v>
      </c>
    </row>
    <row r="1052" spans="2:13" ht="4" hidden="1" customHeight="1" outlineLevel="1" x14ac:dyDescent="0.15">
      <c r="D1052" s="9"/>
      <c r="F1052" s="1"/>
      <c r="H1052" s="1"/>
      <c r="I1052" s="1"/>
      <c r="J1052" s="1"/>
      <c r="K1052" s="1"/>
      <c r="L1052" s="1"/>
    </row>
    <row r="1053" spans="2:13" s="1" customFormat="1" ht="15" hidden="1" customHeight="1" outlineLevel="1" x14ac:dyDescent="0.15">
      <c r="B1053" s="7"/>
      <c r="C1053" s="19">
        <v>2</v>
      </c>
      <c r="D1053" s="9" t="s">
        <v>249</v>
      </c>
      <c r="F1053" s="8" t="s">
        <v>9</v>
      </c>
      <c r="H1053" s="29">
        <f>H1036 * $E1048</f>
        <v>0</v>
      </c>
      <c r="I1053" s="29">
        <f>I1036 * $E1048</f>
        <v>0</v>
      </c>
      <c r="J1053" s="29">
        <f>J1036 * $E1048</f>
        <v>0</v>
      </c>
      <c r="K1053" s="29">
        <f>K1036 * $E1048</f>
        <v>0</v>
      </c>
      <c r="L1053" s="29">
        <f>L1036 * $E1048</f>
        <v>0</v>
      </c>
    </row>
    <row r="1054" spans="2:13" ht="4" hidden="1" customHeight="1" outlineLevel="1" x14ac:dyDescent="0.15">
      <c r="D1054" s="9"/>
      <c r="F1054" s="1"/>
      <c r="H1054" s="1"/>
      <c r="I1054" s="1"/>
      <c r="J1054" s="1"/>
      <c r="K1054" s="1"/>
      <c r="L1054" s="1"/>
    </row>
    <row r="1055" spans="2:13" s="1" customFormat="1" ht="15" hidden="1" customHeight="1" outlineLevel="1" x14ac:dyDescent="0.15">
      <c r="B1055" s="7"/>
      <c r="C1055" s="19">
        <v>3</v>
      </c>
      <c r="D1055" s="9" t="s">
        <v>11</v>
      </c>
      <c r="F1055" s="8" t="str">
        <f>ReportingCurrencyUnitLables</f>
        <v>USD 000s</v>
      </c>
      <c r="H1055" s="29">
        <f>H1038 * $E1048</f>
        <v>0</v>
      </c>
      <c r="I1055" s="29">
        <f>I1038 * $E1048</f>
        <v>0</v>
      </c>
      <c r="J1055" s="29">
        <f>J1038 * $E1048</f>
        <v>0</v>
      </c>
      <c r="K1055" s="29">
        <f>K1038 * $E1048</f>
        <v>0</v>
      </c>
      <c r="L1055" s="29">
        <f>L1038 * $E1048</f>
        <v>0</v>
      </c>
    </row>
    <row r="1056" spans="2:13" ht="4" hidden="1" customHeight="1" outlineLevel="1" x14ac:dyDescent="0.15">
      <c r="D1056" s="9"/>
      <c r="F1056" s="1"/>
      <c r="H1056" s="1"/>
      <c r="I1056" s="1"/>
      <c r="J1056" s="1"/>
      <c r="K1056" s="1"/>
      <c r="L1056" s="1"/>
    </row>
    <row r="1057" spans="2:14" s="1" customFormat="1" ht="15" hidden="1" customHeight="1" outlineLevel="1" x14ac:dyDescent="0.15">
      <c r="B1057" s="7"/>
      <c r="C1057" s="19">
        <v>4</v>
      </c>
      <c r="D1057" s="9" t="s">
        <v>256</v>
      </c>
      <c r="F1057" s="8" t="str">
        <f>ReportingCurrencyUnitLables</f>
        <v>USD 000s</v>
      </c>
      <c r="H1057" s="29">
        <f>H1042 * $E1048</f>
        <v>0</v>
      </c>
      <c r="I1057" s="29">
        <f>I1042 * $E1048</f>
        <v>0</v>
      </c>
      <c r="J1057" s="29">
        <f>J1042 * $E1048</f>
        <v>0</v>
      </c>
      <c r="K1057" s="29">
        <f>K1042 * $E1048</f>
        <v>0</v>
      </c>
      <c r="L1057" s="29">
        <f>L1042 * $E1048</f>
        <v>0</v>
      </c>
    </row>
    <row r="1058" spans="2:14" ht="4" hidden="1" customHeight="1" outlineLevel="1" x14ac:dyDescent="0.15">
      <c r="D1058" s="9"/>
      <c r="F1058" s="1"/>
      <c r="H1058" s="1"/>
      <c r="I1058" s="1"/>
      <c r="J1058" s="1"/>
      <c r="K1058" s="1"/>
      <c r="L1058" s="1"/>
    </row>
    <row r="1059" spans="2:14" ht="10" hidden="1" customHeight="1" outlineLevel="1" x14ac:dyDescent="0.15">
      <c r="B1059" s="44"/>
      <c r="C1059" s="41"/>
      <c r="D1059" s="41"/>
      <c r="E1059" s="41"/>
      <c r="F1059" s="41"/>
      <c r="G1059" s="41"/>
      <c r="H1059" s="41"/>
      <c r="I1059" s="45"/>
      <c r="J1059" s="45"/>
      <c r="K1059" s="45"/>
      <c r="L1059" s="41"/>
      <c r="M1059" s="41"/>
      <c r="N1059" s="1"/>
    </row>
    <row r="1060" spans="2:14" ht="10" customHeight="1" x14ac:dyDescent="0.15">
      <c r="B1060" s="44"/>
      <c r="C1060" s="41"/>
      <c r="D1060" s="41"/>
      <c r="E1060" s="41"/>
      <c r="F1060" s="41"/>
      <c r="G1060" s="41"/>
      <c r="H1060" s="41"/>
      <c r="I1060" s="45"/>
      <c r="J1060" s="45"/>
      <c r="K1060" s="45"/>
      <c r="L1060" s="41"/>
      <c r="M1060" s="41"/>
      <c r="N1060" s="1"/>
    </row>
    <row r="1061" spans="2:14" s="1" customFormat="1" ht="19" collapsed="1" x14ac:dyDescent="0.15">
      <c r="B1061" s="83" cm="1">
        <f t="array" aca="1" ref="B1061" ca="1">MAX($B$2:OFFSET(B1061,-1,0)+1)</f>
        <v>18</v>
      </c>
      <c r="C1061" s="84" t="str">
        <f>UPPER(J1066) &amp;" / " &amp; K1066  &amp; " / " &amp; L1066 &amp; " / " &amp; H1066</f>
        <v xml:space="preserve"> /  /  / </v>
      </c>
      <c r="D1061" s="84"/>
      <c r="E1061" s="41"/>
      <c r="F1061" s="41"/>
      <c r="G1061" s="41"/>
      <c r="H1061" s="61" t="str">
        <f>IF(COUNTIF(E1063:E1119, "!")&gt;0, "!", "")</f>
        <v/>
      </c>
      <c r="I1061" s="18" t="s">
        <v>240</v>
      </c>
      <c r="J1061" s="2" t="s">
        <v>210</v>
      </c>
      <c r="K1061" s="18" t="s">
        <v>267</v>
      </c>
      <c r="L1061" s="42">
        <f>E1110</f>
        <v>1</v>
      </c>
      <c r="M1061" s="41"/>
    </row>
    <row r="1062" spans="2:14" s="1" customFormat="1" ht="4" hidden="1" customHeight="1" outlineLevel="1" x14ac:dyDescent="0.15">
      <c r="B1062" s="88"/>
      <c r="C1062" s="89"/>
      <c r="D1062" s="89"/>
      <c r="E1062" s="89"/>
      <c r="F1062" s="89"/>
      <c r="G1062" s="89"/>
      <c r="H1062" s="89"/>
      <c r="I1062" s="90"/>
      <c r="J1062" s="90"/>
      <c r="K1062" s="90"/>
      <c r="L1062" s="89"/>
      <c r="M1062" s="89"/>
    </row>
    <row r="1063" spans="2:14" ht="10" hidden="1" customHeight="1" outlineLevel="1" x14ac:dyDescent="0.15"/>
    <row r="1064" spans="2:14" ht="15" hidden="1" customHeight="1" outlineLevel="1" x14ac:dyDescent="0.15">
      <c r="D1064" s="1"/>
      <c r="E1064" s="1"/>
      <c r="H1064" s="4" t="s">
        <v>1</v>
      </c>
      <c r="J1064" s="4" t="s">
        <v>0</v>
      </c>
      <c r="K1064" s="4" t="s">
        <v>209</v>
      </c>
      <c r="L1064" s="4" t="s">
        <v>264</v>
      </c>
    </row>
    <row r="1065" spans="2:14" ht="5" hidden="1" customHeight="1" outlineLevel="1" x14ac:dyDescent="0.15">
      <c r="D1065" s="1"/>
      <c r="E1065" s="1"/>
      <c r="H1065" s="1"/>
      <c r="J1065" s="1"/>
      <c r="K1065" s="1"/>
      <c r="L1065" s="1"/>
    </row>
    <row r="1066" spans="2:14" ht="15" hidden="1" customHeight="1" outlineLevel="1" x14ac:dyDescent="0.15">
      <c r="D1066" s="9" t="s">
        <v>2</v>
      </c>
      <c r="E1066" s="1"/>
      <c r="H1066" s="2"/>
      <c r="J1066" s="2"/>
      <c r="K1066" s="2"/>
      <c r="L1066" s="2"/>
    </row>
    <row r="1067" spans="2:14" hidden="1" outlineLevel="1" x14ac:dyDescent="0.15">
      <c r="D1067" s="1"/>
      <c r="E1067" s="1"/>
      <c r="F1067" s="1"/>
      <c r="H1067" s="1"/>
      <c r="I1067" s="1"/>
      <c r="J1067" s="1"/>
      <c r="K1067" s="1"/>
      <c r="L1067" s="1"/>
    </row>
    <row r="1068" spans="2:14" s="1" customFormat="1" ht="18" hidden="1" customHeight="1" outlineLevel="1" x14ac:dyDescent="0.15">
      <c r="B1068" s="7"/>
      <c r="C1068" s="91" t="s">
        <v>3</v>
      </c>
      <c r="D1068" s="91"/>
      <c r="E1068" s="91"/>
      <c r="F1068" s="92"/>
      <c r="G1068" s="92"/>
      <c r="H1068" s="92" t="s">
        <v>4</v>
      </c>
      <c r="I1068" s="92" t="s">
        <v>5</v>
      </c>
      <c r="J1068" s="92" t="s">
        <v>6</v>
      </c>
      <c r="K1068" s="92" t="s">
        <v>257</v>
      </c>
      <c r="L1068" s="92" t="s">
        <v>258</v>
      </c>
      <c r="M1068" s="92"/>
    </row>
    <row r="1069" spans="2:14" ht="10" hidden="1" customHeight="1" outlineLevel="1" x14ac:dyDescent="0.15">
      <c r="H1069" s="1"/>
      <c r="I1069" s="1"/>
      <c r="J1069" s="1"/>
      <c r="K1069" s="1"/>
      <c r="L1069" s="1"/>
    </row>
    <row r="1070" spans="2:14" s="1" customFormat="1" ht="15" hidden="1" customHeight="1" outlineLevel="1" x14ac:dyDescent="0.15">
      <c r="B1070" s="7"/>
      <c r="D1070" s="9" t="s">
        <v>3</v>
      </c>
      <c r="F1070" s="17" t="s">
        <v>321</v>
      </c>
      <c r="H1070" s="22"/>
      <c r="I1070" s="22"/>
      <c r="J1070" s="22"/>
      <c r="K1070" s="22"/>
      <c r="L1070" s="22"/>
    </row>
    <row r="1071" spans="2:14" ht="4" hidden="1" customHeight="1" outlineLevel="1" x14ac:dyDescent="0.15">
      <c r="D1071" s="1"/>
      <c r="E1071" s="1"/>
      <c r="F1071" s="1"/>
      <c r="H1071" s="1"/>
      <c r="I1071" s="1"/>
      <c r="J1071" s="1"/>
      <c r="K1071" s="1"/>
      <c r="L1071" s="1"/>
    </row>
    <row r="1072" spans="2:14" s="1" customFormat="1" ht="15" hidden="1" customHeight="1" outlineLevel="1" x14ac:dyDescent="0.15">
      <c r="B1072" s="7"/>
      <c r="D1072" s="9" t="s">
        <v>246</v>
      </c>
      <c r="F1072" s="8" t="str">
        <f>F1074 &amp; ":" &amp; F1070</f>
        <v>USD:[currency code]</v>
      </c>
      <c r="H1072" s="24"/>
      <c r="I1072" s="24"/>
      <c r="J1072" s="24"/>
      <c r="K1072" s="24"/>
      <c r="L1072" s="24"/>
    </row>
    <row r="1073" spans="2:13" ht="4" hidden="1" customHeight="1" outlineLevel="1" x14ac:dyDescent="0.15">
      <c r="D1073" s="1"/>
      <c r="E1073" s="1"/>
      <c r="F1073" s="1"/>
      <c r="H1073" s="1"/>
      <c r="I1073" s="1"/>
      <c r="J1073" s="1"/>
      <c r="K1073" s="1"/>
      <c r="L1073" s="1"/>
    </row>
    <row r="1074" spans="2:13" s="1" customFormat="1" ht="15" hidden="1" customHeight="1" outlineLevel="1" x14ac:dyDescent="0.15">
      <c r="B1074" s="7"/>
      <c r="D1074" s="9" t="s">
        <v>16</v>
      </c>
      <c r="F1074" s="8" t="str">
        <f>ReportingCurrency</f>
        <v>USD</v>
      </c>
      <c r="H1074" s="28">
        <f>IF(H1072=0, 0, H1070/H1072)</f>
        <v>0</v>
      </c>
      <c r="I1074" s="28">
        <f>IF(I1072=0, 0, I1070/I1072)</f>
        <v>0</v>
      </c>
      <c r="J1074" s="28">
        <f>IF(J1072=0, 0, J1070/J1072)</f>
        <v>0</v>
      </c>
      <c r="K1074" s="28">
        <f>IF(K1072=0, 0, K1070/K1072)</f>
        <v>0</v>
      </c>
      <c r="L1074" s="28">
        <f>IF(L1072=0, 0, L1070/L1072)</f>
        <v>0</v>
      </c>
    </row>
    <row r="1075" spans="2:13" ht="4" hidden="1" customHeight="1" outlineLevel="1" x14ac:dyDescent="0.15">
      <c r="D1075" s="1"/>
      <c r="E1075" s="1"/>
      <c r="F1075" s="1"/>
      <c r="H1075" s="1"/>
      <c r="I1075" s="1"/>
      <c r="J1075" s="1"/>
      <c r="K1075" s="1"/>
      <c r="L1075" s="1"/>
    </row>
    <row r="1076" spans="2:13" s="1" customFormat="1" ht="15" hidden="1" customHeight="1" outlineLevel="1" x14ac:dyDescent="0.15">
      <c r="B1076" s="7"/>
      <c r="D1076" s="9" t="s">
        <v>253</v>
      </c>
      <c r="F1076" s="8" t="s">
        <v>254</v>
      </c>
      <c r="H1076" s="2"/>
      <c r="I1076" s="2"/>
      <c r="J1076" s="2"/>
      <c r="K1076" s="2"/>
      <c r="L1076" s="2"/>
    </row>
    <row r="1077" spans="2:13" ht="4" hidden="1" customHeight="1" outlineLevel="1" x14ac:dyDescent="0.15">
      <c r="D1077" s="1"/>
      <c r="E1077" s="1"/>
      <c r="F1077" s="1"/>
      <c r="H1077" s="1"/>
      <c r="I1077" s="1"/>
      <c r="J1077" s="1"/>
      <c r="K1077" s="1"/>
      <c r="L1077" s="1"/>
    </row>
    <row r="1078" spans="2:13" s="1" customFormat="1" ht="15" hidden="1" customHeight="1" outlineLevel="1" x14ac:dyDescent="0.15">
      <c r="B1078" s="7"/>
      <c r="D1078" s="9" t="s">
        <v>280</v>
      </c>
      <c r="F1078" s="8" t="s">
        <v>255</v>
      </c>
      <c r="H1078" s="25"/>
      <c r="I1078" s="25"/>
      <c r="J1078" s="25"/>
      <c r="K1078" s="25"/>
      <c r="L1078" s="25"/>
    </row>
    <row r="1079" spans="2:13" hidden="1" outlineLevel="1" x14ac:dyDescent="0.15">
      <c r="D1079" s="1"/>
      <c r="E1079" s="1"/>
      <c r="F1079" s="1"/>
      <c r="H1079" s="1"/>
      <c r="I1079" s="1"/>
      <c r="J1079" s="1"/>
      <c r="K1079" s="1"/>
      <c r="L1079" s="1"/>
    </row>
    <row r="1080" spans="2:13" s="1" customFormat="1" ht="18" hidden="1" customHeight="1" outlineLevel="1" x14ac:dyDescent="0.15">
      <c r="B1080" s="7"/>
      <c r="C1080" s="91" t="s">
        <v>311</v>
      </c>
      <c r="D1080" s="91"/>
      <c r="E1080" s="91"/>
      <c r="F1080" s="92"/>
      <c r="G1080" s="92"/>
      <c r="H1080" s="92" t="s">
        <v>4</v>
      </c>
      <c r="I1080" s="92" t="s">
        <v>5</v>
      </c>
      <c r="J1080" s="92" t="s">
        <v>6</v>
      </c>
      <c r="K1080" s="92" t="s">
        <v>257</v>
      </c>
      <c r="L1080" s="92" t="s">
        <v>258</v>
      </c>
      <c r="M1080" s="92"/>
    </row>
    <row r="1081" spans="2:13" ht="10" hidden="1" customHeight="1" outlineLevel="1" x14ac:dyDescent="0.15">
      <c r="H1081" s="1"/>
      <c r="I1081" s="1"/>
      <c r="J1081" s="1"/>
      <c r="K1081" s="1"/>
      <c r="L1081" s="1"/>
    </row>
    <row r="1082" spans="2:13" s="1" customFormat="1" ht="15" hidden="1" customHeight="1" outlineLevel="1" x14ac:dyDescent="0.15">
      <c r="B1082" s="7"/>
      <c r="C1082" s="62"/>
      <c r="D1082" s="9" t="s">
        <v>318</v>
      </c>
      <c r="E1082"/>
      <c r="F1082" s="58" t="str">
        <f>F1070</f>
        <v>[currency code]</v>
      </c>
      <c r="H1082" s="23"/>
      <c r="I1082" s="23"/>
      <c r="J1082" s="23"/>
      <c r="K1082" s="23"/>
      <c r="L1082" s="23"/>
    </row>
    <row r="1083" spans="2:13" ht="10" hidden="1" customHeight="1" outlineLevel="1" x14ac:dyDescent="0.15">
      <c r="D1083" s="1"/>
      <c r="F1083" s="1"/>
      <c r="H1083" s="1"/>
      <c r="I1083" s="1"/>
      <c r="J1083" s="1"/>
      <c r="K1083" s="1"/>
      <c r="L1083" s="1"/>
    </row>
    <row r="1084" spans="2:13" ht="15" hidden="1" customHeight="1" outlineLevel="1" x14ac:dyDescent="0.15">
      <c r="D1084" s="60"/>
      <c r="F1084" s="1"/>
      <c r="H1084" s="98" t="s">
        <v>312</v>
      </c>
      <c r="I1084" s="1"/>
      <c r="J1084" s="1"/>
      <c r="K1084" s="1"/>
      <c r="L1084" s="1"/>
    </row>
    <row r="1085" spans="2:13" s="1" customFormat="1" ht="15" hidden="1" customHeight="1" outlineLevel="1" x14ac:dyDescent="0.15">
      <c r="B1085" s="7"/>
      <c r="D1085" s="9" t="s">
        <v>319</v>
      </c>
      <c r="E1085"/>
      <c r="F1085" s="8" t="str">
        <f t="shared" ref="F1085" si="34">ReportingCurrency</f>
        <v>USD</v>
      </c>
      <c r="H1085" s="28">
        <f>IF(H1072=0, 0, H1082/H1072)</f>
        <v>0</v>
      </c>
      <c r="I1085" s="28">
        <f>IF(I1072=0, 0, I1082/I1072)</f>
        <v>0</v>
      </c>
      <c r="J1085" s="28">
        <f>IF(J1072=0, 0, J1082/J1072)</f>
        <v>0</v>
      </c>
      <c r="K1085" s="28">
        <f>IF(K1072=0, 0, K1082/K1072)</f>
        <v>0</v>
      </c>
      <c r="L1085" s="28">
        <f>IF(L1072=0, 0, L1082/L1072)</f>
        <v>0</v>
      </c>
    </row>
    <row r="1086" spans="2:13" hidden="1" outlineLevel="1" x14ac:dyDescent="0.15"/>
    <row r="1087" spans="2:13" s="1" customFormat="1" ht="18" hidden="1" customHeight="1" outlineLevel="1" x14ac:dyDescent="0.15">
      <c r="B1087" s="7"/>
      <c r="C1087" s="91" t="s">
        <v>8</v>
      </c>
      <c r="D1087" s="91"/>
      <c r="E1087" s="91"/>
      <c r="F1087" s="92"/>
      <c r="G1087" s="92"/>
      <c r="H1087" s="92" t="s">
        <v>4</v>
      </c>
      <c r="I1087" s="92" t="s">
        <v>5</v>
      </c>
      <c r="J1087" s="92" t="s">
        <v>6</v>
      </c>
      <c r="K1087" s="92" t="s">
        <v>257</v>
      </c>
      <c r="L1087" s="92" t="s">
        <v>258</v>
      </c>
      <c r="M1087" s="92"/>
    </row>
    <row r="1088" spans="2:13" ht="10" hidden="1" customHeight="1" outlineLevel="1" x14ac:dyDescent="0.15">
      <c r="H1088" s="1"/>
      <c r="I1088" s="1"/>
      <c r="J1088" s="1"/>
      <c r="K1088" s="1"/>
      <c r="L1088" s="1"/>
    </row>
    <row r="1089" spans="2:13" ht="15" hidden="1" customHeight="1" outlineLevel="1" x14ac:dyDescent="0.15">
      <c r="D1089" s="9" t="s">
        <v>8</v>
      </c>
      <c r="F1089" s="1"/>
      <c r="H1089" s="99" t="str" cm="1">
        <f t="array" ref="H1089">IF(OR(E1090:E1091 = "!"), "Red alert = missing data","")</f>
        <v/>
      </c>
      <c r="I1089" s="1"/>
      <c r="J1089" s="1"/>
      <c r="K1089" s="1"/>
      <c r="L1089" s="1"/>
    </row>
    <row r="1090" spans="2:13" s="1" customFormat="1" ht="15" hidden="1" customHeight="1" outlineLevel="1" x14ac:dyDescent="0.15">
      <c r="B1090" s="7"/>
      <c r="D1090" s="59" t="s">
        <v>309</v>
      </c>
      <c r="E1090" s="61" t="str" cm="1">
        <f t="array" ref="E1090">IF(MAX((H1085:L1085&gt;=H1074:L1074) * (H1085:L1085 &lt;&gt; 0) * (H1090:L1090=0)) &gt;0, "!", "")</f>
        <v/>
      </c>
      <c r="F1090" s="8" t="s">
        <v>18</v>
      </c>
      <c r="H1090" s="23"/>
      <c r="I1090" s="23"/>
      <c r="J1090" s="23"/>
      <c r="K1090" s="23"/>
      <c r="L1090" s="23"/>
    </row>
    <row r="1091" spans="2:13" s="1" customFormat="1" ht="15" hidden="1" customHeight="1" outlineLevel="1" x14ac:dyDescent="0.15">
      <c r="B1091" s="7"/>
      <c r="D1091" s="59" t="s">
        <v>310</v>
      </c>
      <c r="E1091" s="61" t="str" cm="1">
        <f t="array" ref="E1091">IF(MAX((H1085:L1085&lt;H1074:L1074) * (H1085:L1085 &lt;&gt; 0) * (H1091:L1091=0)) &gt;0, "!", "")</f>
        <v/>
      </c>
      <c r="F1091" s="8" t="s">
        <v>18</v>
      </c>
      <c r="H1091" s="23"/>
      <c r="I1091" s="23"/>
      <c r="J1091" s="23"/>
      <c r="K1091" s="23"/>
      <c r="L1091" s="23"/>
    </row>
    <row r="1092" spans="2:13" s="1" customFormat="1" ht="15" hidden="1" customHeight="1" outlineLevel="1" x14ac:dyDescent="0.15">
      <c r="B1092" s="7"/>
      <c r="D1092" s="59" t="s">
        <v>305</v>
      </c>
      <c r="E1092"/>
      <c r="F1092" s="8" t="s">
        <v>18</v>
      </c>
      <c r="H1092" s="29">
        <f>H1090+IF(H1085&lt;H1074, H1091, 0)</f>
        <v>0</v>
      </c>
      <c r="I1092" s="29">
        <f>I1090+IF(I1085&lt;I1074, I1091, 0)</f>
        <v>0</v>
      </c>
      <c r="J1092" s="29">
        <f>J1090+IF(J1085&lt;J1074, J1091, 0)</f>
        <v>0</v>
      </c>
      <c r="K1092" s="29">
        <f>K1090+IF(K1085&lt;K1074, K1091, 0)</f>
        <v>0</v>
      </c>
      <c r="L1092" s="29">
        <f>L1090+IF(L1085&lt;L1074, L1091, 0)</f>
        <v>0</v>
      </c>
    </row>
    <row r="1093" spans="2:13" hidden="1" outlineLevel="1" x14ac:dyDescent="0.15">
      <c r="D1093" s="1"/>
      <c r="E1093" s="1"/>
      <c r="F1093" s="1"/>
      <c r="H1093" s="1"/>
      <c r="I1093" s="1"/>
      <c r="J1093" s="1"/>
      <c r="K1093" s="1"/>
      <c r="L1093" s="1"/>
    </row>
    <row r="1094" spans="2:13" s="1" customFormat="1" ht="18" hidden="1" customHeight="1" outlineLevel="1" x14ac:dyDescent="0.15">
      <c r="B1094" s="7"/>
      <c r="C1094" s="91" t="s">
        <v>10</v>
      </c>
      <c r="D1094" s="91"/>
      <c r="E1094" s="91"/>
      <c r="F1094" s="92"/>
      <c r="G1094" s="92"/>
      <c r="H1094" s="97" t="s">
        <v>4</v>
      </c>
      <c r="I1094" s="92" t="s">
        <v>5</v>
      </c>
      <c r="J1094" s="92" t="s">
        <v>6</v>
      </c>
      <c r="K1094" s="92" t="s">
        <v>257</v>
      </c>
      <c r="L1094" s="92" t="s">
        <v>258</v>
      </c>
      <c r="M1094" s="92"/>
    </row>
    <row r="1095" spans="2:13" ht="10" hidden="1" customHeight="1" outlineLevel="1" x14ac:dyDescent="0.15"/>
    <row r="1096" spans="2:13" s="1" customFormat="1" ht="15" hidden="1" customHeight="1" outlineLevel="1" x14ac:dyDescent="0.15">
      <c r="B1096" s="7"/>
      <c r="D1096" s="9" t="s">
        <v>17</v>
      </c>
      <c r="F1096" s="8" t="s">
        <v>9</v>
      </c>
      <c r="H1096" s="29">
        <f>H1092</f>
        <v>0</v>
      </c>
      <c r="I1096" s="29">
        <f>I1092</f>
        <v>0</v>
      </c>
      <c r="J1096" s="29">
        <f>J1092</f>
        <v>0</v>
      </c>
      <c r="K1096" s="29">
        <f>K1092</f>
        <v>0</v>
      </c>
      <c r="L1096" s="29">
        <f>L1092</f>
        <v>0</v>
      </c>
    </row>
    <row r="1097" spans="2:13" ht="4" hidden="1" customHeight="1" outlineLevel="1" x14ac:dyDescent="0.15">
      <c r="D1097" s="9"/>
      <c r="F1097" s="1"/>
      <c r="H1097" s="1"/>
      <c r="I1097" s="1"/>
      <c r="J1097" s="1"/>
      <c r="K1097" s="1"/>
      <c r="L1097" s="1"/>
    </row>
    <row r="1098" spans="2:13" s="1" customFormat="1" ht="15" hidden="1" customHeight="1" outlineLevel="1" x14ac:dyDescent="0.15">
      <c r="B1098" s="7"/>
      <c r="D1098" s="9" t="s">
        <v>249</v>
      </c>
      <c r="F1098" s="8" t="s">
        <v>9</v>
      </c>
      <c r="H1098" s="29">
        <f>IF(H1085&lt;H1074, H1091, 0)</f>
        <v>0</v>
      </c>
      <c r="I1098" s="29">
        <f>IF(I1085&lt;I1074, I1091, 0)</f>
        <v>0</v>
      </c>
      <c r="J1098" s="29">
        <f>IF(J1085&lt;J1074, J1091, 0)</f>
        <v>0</v>
      </c>
      <c r="K1098" s="29">
        <f>IF(K1085&lt;K1074, K1091, 0)</f>
        <v>0</v>
      </c>
      <c r="L1098" s="29">
        <f>IF(L1085&lt;L1074, L1091, 0)</f>
        <v>0</v>
      </c>
    </row>
    <row r="1099" spans="2:13" ht="4" hidden="1" customHeight="1" outlineLevel="1" x14ac:dyDescent="0.15">
      <c r="D1099" s="9"/>
      <c r="F1099" s="1"/>
      <c r="H1099" s="1"/>
      <c r="I1099" s="1"/>
      <c r="J1099" s="1"/>
      <c r="K1099" s="1"/>
      <c r="L1099" s="1"/>
    </row>
    <row r="1100" spans="2:13" s="1" customFormat="1" ht="15" hidden="1" customHeight="1" outlineLevel="1" x14ac:dyDescent="0.15">
      <c r="B1100" s="7"/>
      <c r="D1100" s="9" t="s">
        <v>11</v>
      </c>
      <c r="F1100" s="8" t="str">
        <f>ReportingCurrencyUnitLables</f>
        <v>USD 000s</v>
      </c>
      <c r="H1100" s="29">
        <f>H1074 * H1092 / 1000</f>
        <v>0</v>
      </c>
      <c r="I1100" s="29">
        <f>I1074 * I1092 / 1000</f>
        <v>0</v>
      </c>
      <c r="J1100" s="29">
        <f>J1074 * J1092 / 1000</f>
        <v>0</v>
      </c>
      <c r="K1100" s="29">
        <f>K1074 * K1092 / 1000</f>
        <v>0</v>
      </c>
      <c r="L1100" s="29">
        <f>L1074 * L1092 / 1000</f>
        <v>0</v>
      </c>
    </row>
    <row r="1101" spans="2:13" ht="4" hidden="1" customHeight="1" outlineLevel="1" x14ac:dyDescent="0.15">
      <c r="D1101" s="9"/>
      <c r="F1101" s="1"/>
      <c r="H1101" s="1"/>
      <c r="I1101" s="1"/>
      <c r="J1101" s="1"/>
      <c r="K1101" s="1"/>
      <c r="L1101" s="1"/>
    </row>
    <row r="1102" spans="2:13" s="1" customFormat="1" ht="15" hidden="1" customHeight="1" outlineLevel="1" x14ac:dyDescent="0.15">
      <c r="B1102" s="7"/>
      <c r="D1102" s="9" t="s">
        <v>13</v>
      </c>
      <c r="F1102" s="8" t="s">
        <v>14</v>
      </c>
      <c r="H1102" s="30">
        <f>IF(H1096=0,0,H1098 / H1096)</f>
        <v>0</v>
      </c>
      <c r="I1102" s="30">
        <f>IF(I1096=0,0,I1098 / I1096)</f>
        <v>0</v>
      </c>
      <c r="J1102" s="30">
        <f>IF(J1096=0,0,J1098 / J1096)</f>
        <v>0</v>
      </c>
      <c r="K1102" s="30">
        <f>IF(K1096=0,0,K1098 / K1096)</f>
        <v>0</v>
      </c>
      <c r="L1102" s="30">
        <f>IF(L1096=0,0,L1098 / L1096)</f>
        <v>0</v>
      </c>
    </row>
    <row r="1103" spans="2:13" ht="4" hidden="1" customHeight="1" outlineLevel="1" x14ac:dyDescent="0.15">
      <c r="D1103" s="9"/>
      <c r="F1103" s="1"/>
      <c r="H1103" s="1"/>
      <c r="I1103" s="1"/>
      <c r="J1103" s="1"/>
      <c r="K1103" s="1"/>
      <c r="L1103" s="1"/>
    </row>
    <row r="1104" spans="2:13" ht="15" hidden="1" customHeight="1" outlineLevel="1" x14ac:dyDescent="0.15">
      <c r="D1104" s="9" t="s">
        <v>302</v>
      </c>
      <c r="F1104" s="8" t="str">
        <f>ReportingCurrencyUnitLables</f>
        <v>USD 000s</v>
      </c>
      <c r="G1104" s="1"/>
      <c r="H1104" s="29">
        <f>MAX(0, H1074-H1085) * H1098 / 1000</f>
        <v>0</v>
      </c>
      <c r="I1104" s="29">
        <f t="shared" ref="I1104:L1104" si="35">MAX(0, I1074-I1085) * I1098 / 1000</f>
        <v>0</v>
      </c>
      <c r="J1104" s="29">
        <f t="shared" si="35"/>
        <v>0</v>
      </c>
      <c r="K1104" s="29">
        <f t="shared" si="35"/>
        <v>0</v>
      </c>
      <c r="L1104" s="29">
        <f t="shared" si="35"/>
        <v>0</v>
      </c>
    </row>
    <row r="1105" spans="2:13" ht="4" hidden="1" customHeight="1" outlineLevel="1" x14ac:dyDescent="0.15">
      <c r="D1105" s="9"/>
      <c r="F1105" s="1"/>
      <c r="H1105" s="1"/>
      <c r="I1105" s="1"/>
      <c r="J1105" s="1"/>
      <c r="K1105" s="1"/>
      <c r="L1105" s="1"/>
    </row>
    <row r="1106" spans="2:13" s="1" customFormat="1" ht="15" hidden="1" customHeight="1" outlineLevel="1" x14ac:dyDescent="0.15">
      <c r="B1106" s="7"/>
      <c r="D1106" s="9" t="s">
        <v>252</v>
      </c>
      <c r="F1106" s="8" t="s">
        <v>250</v>
      </c>
      <c r="H1106" s="30">
        <f>IF(H1100=0, 0, H1104/H1100)</f>
        <v>0</v>
      </c>
      <c r="I1106" s="30">
        <f>IF(I1100=0, 0, I1104/I1100)</f>
        <v>0</v>
      </c>
      <c r="J1106" s="30">
        <f>IF(J1100=0, 0, J1104/J1100)</f>
        <v>0</v>
      </c>
      <c r="K1106" s="30">
        <f>IF(K1100=0, 0, K1104/K1100)</f>
        <v>0</v>
      </c>
      <c r="L1106" s="30">
        <f>IF(L1100=0, 0, L1104/L1100)</f>
        <v>0</v>
      </c>
    </row>
    <row r="1107" spans="2:13" ht="4" hidden="1" customHeight="1" outlineLevel="1" x14ac:dyDescent="0.15">
      <c r="D1107" s="9"/>
      <c r="F1107" s="1"/>
      <c r="H1107" s="1"/>
      <c r="I1107" s="1"/>
      <c r="J1107" s="1"/>
      <c r="K1107" s="1"/>
      <c r="L1107" s="1"/>
    </row>
    <row r="1108" spans="2:13" s="1" customFormat="1" ht="15" hidden="1" customHeight="1" outlineLevel="1" x14ac:dyDescent="0.15">
      <c r="B1108" s="7"/>
      <c r="C1108" s="7"/>
      <c r="D1108" s="9" t="s">
        <v>251</v>
      </c>
      <c r="F1108" s="8" t="s">
        <v>259</v>
      </c>
      <c r="H1108" s="31"/>
      <c r="I1108" s="30">
        <f>IF(H1106=0, 0, -(I1106-H1106) / H1106)</f>
        <v>0</v>
      </c>
      <c r="J1108" s="30">
        <f>IF(I1106=0, 0, -(J1106-I1106) / I1106)</f>
        <v>0</v>
      </c>
      <c r="K1108" s="30">
        <f>IF(J1106=0, 0, -(K1106-J1106) / J1106)</f>
        <v>0</v>
      </c>
      <c r="L1108" s="30">
        <f>IF(K1106=0, 0, -(L1106-K1106) / K1106)</f>
        <v>0</v>
      </c>
    </row>
    <row r="1109" spans="2:13" hidden="1" outlineLevel="1" x14ac:dyDescent="0.15"/>
    <row r="1110" spans="2:13" s="1" customFormat="1" ht="18" hidden="1" customHeight="1" outlineLevel="1" x14ac:dyDescent="0.15">
      <c r="B1110" s="7"/>
      <c r="C1110" s="91" t="s">
        <v>241</v>
      </c>
      <c r="D1110" s="91"/>
      <c r="E1110" s="93">
        <f>IF(AND(J1061 = "Yes", OR(ISBLANK(Worker_Type_Filter), Worker_Type_Filter = H1066),
 OR(ISBLANK(Country_Filter), Country_Filter = J1066)), 1, 0)</f>
        <v>1</v>
      </c>
      <c r="F1110" s="92"/>
      <c r="G1110" s="92"/>
      <c r="H1110" s="92" t="s">
        <v>4</v>
      </c>
      <c r="I1110" s="92" t="s">
        <v>5</v>
      </c>
      <c r="J1110" s="92" t="s">
        <v>6</v>
      </c>
      <c r="K1110" s="92" t="s">
        <v>257</v>
      </c>
      <c r="L1110" s="92" t="s">
        <v>258</v>
      </c>
      <c r="M1110" s="92"/>
    </row>
    <row r="1111" spans="2:13" ht="10" hidden="1" customHeight="1" outlineLevel="1" x14ac:dyDescent="0.15">
      <c r="C1111" s="43" t="s">
        <v>248</v>
      </c>
    </row>
    <row r="1112" spans="2:13" ht="4" hidden="1" customHeight="1" outlineLevel="1" x14ac:dyDescent="0.15"/>
    <row r="1113" spans="2:13" s="1" customFormat="1" ht="15" hidden="1" customHeight="1" outlineLevel="1" x14ac:dyDescent="0.15">
      <c r="B1113" s="7"/>
      <c r="C1113" s="19">
        <v>1</v>
      </c>
      <c r="D1113" s="9" t="s">
        <v>17</v>
      </c>
      <c r="F1113" s="8" t="s">
        <v>9</v>
      </c>
      <c r="H1113" s="29">
        <f>H1096 * $E1110</f>
        <v>0</v>
      </c>
      <c r="I1113" s="29">
        <f>I1096 * $E1110</f>
        <v>0</v>
      </c>
      <c r="J1113" s="29">
        <f>J1096 * $E1110</f>
        <v>0</v>
      </c>
      <c r="K1113" s="29">
        <f>K1096 * $E1110</f>
        <v>0</v>
      </c>
      <c r="L1113" s="29">
        <f>L1096 * $E1110</f>
        <v>0</v>
      </c>
    </row>
    <row r="1114" spans="2:13" ht="4" hidden="1" customHeight="1" outlineLevel="1" x14ac:dyDescent="0.15">
      <c r="D1114" s="9"/>
      <c r="F1114" s="1"/>
      <c r="H1114" s="1"/>
      <c r="I1114" s="1"/>
      <c r="J1114" s="1"/>
      <c r="K1114" s="1"/>
      <c r="L1114" s="1"/>
    </row>
    <row r="1115" spans="2:13" s="1" customFormat="1" ht="15" hidden="1" customHeight="1" outlineLevel="1" x14ac:dyDescent="0.15">
      <c r="B1115" s="7"/>
      <c r="C1115" s="19">
        <v>2</v>
      </c>
      <c r="D1115" s="9" t="s">
        <v>249</v>
      </c>
      <c r="F1115" s="8" t="s">
        <v>9</v>
      </c>
      <c r="H1115" s="29">
        <f>H1098 * $E1110</f>
        <v>0</v>
      </c>
      <c r="I1115" s="29">
        <f>I1098 * $E1110</f>
        <v>0</v>
      </c>
      <c r="J1115" s="29">
        <f>J1098 * $E1110</f>
        <v>0</v>
      </c>
      <c r="K1115" s="29">
        <f>K1098 * $E1110</f>
        <v>0</v>
      </c>
      <c r="L1115" s="29">
        <f>L1098 * $E1110</f>
        <v>0</v>
      </c>
    </row>
    <row r="1116" spans="2:13" ht="4" hidden="1" customHeight="1" outlineLevel="1" x14ac:dyDescent="0.15">
      <c r="D1116" s="9"/>
      <c r="F1116" s="1"/>
      <c r="H1116" s="1"/>
      <c r="I1116" s="1"/>
      <c r="J1116" s="1"/>
      <c r="K1116" s="1"/>
      <c r="L1116" s="1"/>
    </row>
    <row r="1117" spans="2:13" s="1" customFormat="1" ht="15" hidden="1" customHeight="1" outlineLevel="1" x14ac:dyDescent="0.15">
      <c r="B1117" s="7"/>
      <c r="C1117" s="19">
        <v>3</v>
      </c>
      <c r="D1117" s="9" t="s">
        <v>11</v>
      </c>
      <c r="F1117" s="8" t="str">
        <f>ReportingCurrencyUnitLables</f>
        <v>USD 000s</v>
      </c>
      <c r="H1117" s="29">
        <f>H1100 * $E1110</f>
        <v>0</v>
      </c>
      <c r="I1117" s="29">
        <f>I1100 * $E1110</f>
        <v>0</v>
      </c>
      <c r="J1117" s="29">
        <f>J1100 * $E1110</f>
        <v>0</v>
      </c>
      <c r="K1117" s="29">
        <f>K1100 * $E1110</f>
        <v>0</v>
      </c>
      <c r="L1117" s="29">
        <f>L1100 * $E1110</f>
        <v>0</v>
      </c>
    </row>
    <row r="1118" spans="2:13" ht="4" hidden="1" customHeight="1" outlineLevel="1" x14ac:dyDescent="0.15">
      <c r="D1118" s="9"/>
      <c r="F1118" s="1"/>
      <c r="H1118" s="1"/>
      <c r="I1118" s="1"/>
      <c r="J1118" s="1"/>
      <c r="K1118" s="1"/>
      <c r="L1118" s="1"/>
    </row>
    <row r="1119" spans="2:13" s="1" customFormat="1" ht="15" hidden="1" customHeight="1" outlineLevel="1" x14ac:dyDescent="0.15">
      <c r="B1119" s="7"/>
      <c r="C1119" s="19">
        <v>4</v>
      </c>
      <c r="D1119" s="9" t="s">
        <v>256</v>
      </c>
      <c r="F1119" s="8" t="str">
        <f>ReportingCurrencyUnitLables</f>
        <v>USD 000s</v>
      </c>
      <c r="H1119" s="29">
        <f>H1104 * $E1110</f>
        <v>0</v>
      </c>
      <c r="I1119" s="29">
        <f>I1104 * $E1110</f>
        <v>0</v>
      </c>
      <c r="J1119" s="29">
        <f>J1104 * $E1110</f>
        <v>0</v>
      </c>
      <c r="K1119" s="29">
        <f>K1104 * $E1110</f>
        <v>0</v>
      </c>
      <c r="L1119" s="29">
        <f>L1104 * $E1110</f>
        <v>0</v>
      </c>
    </row>
    <row r="1120" spans="2:13" ht="4" hidden="1" customHeight="1" outlineLevel="1" x14ac:dyDescent="0.15">
      <c r="D1120" s="9"/>
      <c r="F1120" s="1"/>
      <c r="H1120" s="1"/>
      <c r="I1120" s="1"/>
      <c r="J1120" s="1"/>
      <c r="K1120" s="1"/>
      <c r="L1120" s="1"/>
    </row>
    <row r="1121" spans="2:14" ht="10" hidden="1" customHeight="1" outlineLevel="1" x14ac:dyDescent="0.15">
      <c r="B1121" s="44"/>
      <c r="C1121" s="41"/>
      <c r="D1121" s="41"/>
      <c r="E1121" s="41"/>
      <c r="F1121" s="41"/>
      <c r="G1121" s="41"/>
      <c r="H1121" s="41"/>
      <c r="I1121" s="45"/>
      <c r="J1121" s="45"/>
      <c r="K1121" s="45"/>
      <c r="L1121" s="41"/>
      <c r="M1121" s="41"/>
      <c r="N1121" s="1"/>
    </row>
    <row r="1122" spans="2:14" ht="10" customHeight="1" x14ac:dyDescent="0.15">
      <c r="B1122" s="44"/>
      <c r="C1122" s="41"/>
      <c r="D1122" s="41"/>
      <c r="E1122" s="41"/>
      <c r="F1122" s="41"/>
      <c r="G1122" s="41"/>
      <c r="H1122" s="41"/>
      <c r="I1122" s="45"/>
      <c r="J1122" s="45"/>
      <c r="K1122" s="45"/>
      <c r="L1122" s="41"/>
      <c r="M1122" s="41"/>
      <c r="N1122" s="1"/>
    </row>
    <row r="1123" spans="2:14" s="1" customFormat="1" ht="19" collapsed="1" x14ac:dyDescent="0.15">
      <c r="B1123" s="83" cm="1">
        <f t="array" aca="1" ref="B1123" ca="1">MAX($B$2:OFFSET(B1123,-1,0)+1)</f>
        <v>19</v>
      </c>
      <c r="C1123" s="84" t="str">
        <f>UPPER(J1128) &amp;" / " &amp; K1128  &amp; " / " &amp; L1128 &amp; " / " &amp; H1128</f>
        <v xml:space="preserve"> /  /  / </v>
      </c>
      <c r="D1123" s="84"/>
      <c r="E1123" s="41"/>
      <c r="F1123" s="41"/>
      <c r="G1123" s="41"/>
      <c r="H1123" s="61" t="str">
        <f>IF(COUNTIF(E1125:E1181, "!")&gt;0, "!", "")</f>
        <v/>
      </c>
      <c r="I1123" s="18" t="s">
        <v>240</v>
      </c>
      <c r="J1123" s="2" t="s">
        <v>210</v>
      </c>
      <c r="K1123" s="18" t="s">
        <v>267</v>
      </c>
      <c r="L1123" s="42">
        <f>E1172</f>
        <v>1</v>
      </c>
      <c r="M1123" s="41"/>
    </row>
    <row r="1124" spans="2:14" s="1" customFormat="1" ht="4" hidden="1" customHeight="1" outlineLevel="1" x14ac:dyDescent="0.15">
      <c r="B1124" s="88"/>
      <c r="C1124" s="89"/>
      <c r="D1124" s="89"/>
      <c r="E1124" s="89"/>
      <c r="F1124" s="89"/>
      <c r="G1124" s="89"/>
      <c r="H1124" s="89"/>
      <c r="I1124" s="90"/>
      <c r="J1124" s="90"/>
      <c r="K1124" s="90"/>
      <c r="L1124" s="89"/>
      <c r="M1124" s="89"/>
    </row>
    <row r="1125" spans="2:14" ht="10" hidden="1" customHeight="1" outlineLevel="1" x14ac:dyDescent="0.15"/>
    <row r="1126" spans="2:14" ht="15" hidden="1" customHeight="1" outlineLevel="1" x14ac:dyDescent="0.15">
      <c r="D1126" s="1"/>
      <c r="E1126" s="1"/>
      <c r="H1126" s="4" t="s">
        <v>1</v>
      </c>
      <c r="J1126" s="4" t="s">
        <v>0</v>
      </c>
      <c r="K1126" s="4" t="s">
        <v>209</v>
      </c>
      <c r="L1126" s="4" t="s">
        <v>264</v>
      </c>
    </row>
    <row r="1127" spans="2:14" ht="5" hidden="1" customHeight="1" outlineLevel="1" x14ac:dyDescent="0.15">
      <c r="D1127" s="1"/>
      <c r="E1127" s="1"/>
      <c r="H1127" s="1"/>
      <c r="J1127" s="1"/>
      <c r="K1127" s="1"/>
      <c r="L1127" s="1"/>
    </row>
    <row r="1128" spans="2:14" ht="15" hidden="1" customHeight="1" outlineLevel="1" x14ac:dyDescent="0.15">
      <c r="D1128" s="9" t="s">
        <v>2</v>
      </c>
      <c r="E1128" s="1"/>
      <c r="H1128" s="2"/>
      <c r="J1128" s="2"/>
      <c r="K1128" s="2"/>
      <c r="L1128" s="2"/>
    </row>
    <row r="1129" spans="2:14" hidden="1" outlineLevel="1" x14ac:dyDescent="0.15">
      <c r="D1129" s="1"/>
      <c r="E1129" s="1"/>
      <c r="F1129" s="1"/>
      <c r="H1129" s="1"/>
      <c r="I1129" s="1"/>
      <c r="J1129" s="1"/>
      <c r="K1129" s="1"/>
      <c r="L1129" s="1"/>
    </row>
    <row r="1130" spans="2:14" s="1" customFormat="1" ht="18" hidden="1" customHeight="1" outlineLevel="1" x14ac:dyDescent="0.15">
      <c r="B1130" s="7"/>
      <c r="C1130" s="91" t="s">
        <v>3</v>
      </c>
      <c r="D1130" s="91"/>
      <c r="E1130" s="91"/>
      <c r="F1130" s="92"/>
      <c r="G1130" s="92"/>
      <c r="H1130" s="92" t="s">
        <v>4</v>
      </c>
      <c r="I1130" s="92" t="s">
        <v>5</v>
      </c>
      <c r="J1130" s="92" t="s">
        <v>6</v>
      </c>
      <c r="K1130" s="92" t="s">
        <v>257</v>
      </c>
      <c r="L1130" s="92" t="s">
        <v>258</v>
      </c>
      <c r="M1130" s="92"/>
    </row>
    <row r="1131" spans="2:14" ht="10" hidden="1" customHeight="1" outlineLevel="1" x14ac:dyDescent="0.15">
      <c r="H1131" s="1"/>
      <c r="I1131" s="1"/>
      <c r="J1131" s="1"/>
      <c r="K1131" s="1"/>
      <c r="L1131" s="1"/>
    </row>
    <row r="1132" spans="2:14" s="1" customFormat="1" ht="15" hidden="1" customHeight="1" outlineLevel="1" x14ac:dyDescent="0.15">
      <c r="B1132" s="7"/>
      <c r="D1132" s="9" t="s">
        <v>3</v>
      </c>
      <c r="F1132" s="17" t="s">
        <v>321</v>
      </c>
      <c r="H1132" s="22"/>
      <c r="I1132" s="22"/>
      <c r="J1132" s="22"/>
      <c r="K1132" s="22"/>
      <c r="L1132" s="22"/>
    </row>
    <row r="1133" spans="2:14" ht="4" hidden="1" customHeight="1" outlineLevel="1" x14ac:dyDescent="0.15">
      <c r="D1133" s="1"/>
      <c r="E1133" s="1"/>
      <c r="F1133" s="1"/>
      <c r="H1133" s="1"/>
      <c r="I1133" s="1"/>
      <c r="J1133" s="1"/>
      <c r="K1133" s="1"/>
      <c r="L1133" s="1"/>
    </row>
    <row r="1134" spans="2:14" s="1" customFormat="1" ht="15" hidden="1" customHeight="1" outlineLevel="1" x14ac:dyDescent="0.15">
      <c r="B1134" s="7"/>
      <c r="D1134" s="9" t="s">
        <v>246</v>
      </c>
      <c r="F1134" s="8" t="str">
        <f>F1136 &amp; ":" &amp; F1132</f>
        <v>USD:[currency code]</v>
      </c>
      <c r="H1134" s="24"/>
      <c r="I1134" s="24"/>
      <c r="J1134" s="24"/>
      <c r="K1134" s="24"/>
      <c r="L1134" s="24"/>
    </row>
    <row r="1135" spans="2:14" ht="4" hidden="1" customHeight="1" outlineLevel="1" x14ac:dyDescent="0.15">
      <c r="D1135" s="1"/>
      <c r="E1135" s="1"/>
      <c r="F1135" s="1"/>
      <c r="H1135" s="1"/>
      <c r="I1135" s="1"/>
      <c r="J1135" s="1"/>
      <c r="K1135" s="1"/>
      <c r="L1135" s="1"/>
    </row>
    <row r="1136" spans="2:14" s="1" customFormat="1" ht="15" hidden="1" customHeight="1" outlineLevel="1" x14ac:dyDescent="0.15">
      <c r="B1136" s="7"/>
      <c r="D1136" s="9" t="s">
        <v>16</v>
      </c>
      <c r="F1136" s="8" t="str">
        <f>ReportingCurrency</f>
        <v>USD</v>
      </c>
      <c r="H1136" s="28">
        <f>IF(H1134=0, 0, H1132/H1134)</f>
        <v>0</v>
      </c>
      <c r="I1136" s="28">
        <f>IF(I1134=0, 0, I1132/I1134)</f>
        <v>0</v>
      </c>
      <c r="J1136" s="28">
        <f>IF(J1134=0, 0, J1132/J1134)</f>
        <v>0</v>
      </c>
      <c r="K1136" s="28">
        <f>IF(K1134=0, 0, K1132/K1134)</f>
        <v>0</v>
      </c>
      <c r="L1136" s="28">
        <f>IF(L1134=0, 0, L1132/L1134)</f>
        <v>0</v>
      </c>
    </row>
    <row r="1137" spans="2:13" ht="4" hidden="1" customHeight="1" outlineLevel="1" x14ac:dyDescent="0.15">
      <c r="D1137" s="1"/>
      <c r="E1137" s="1"/>
      <c r="F1137" s="1"/>
      <c r="H1137" s="1"/>
      <c r="I1137" s="1"/>
      <c r="J1137" s="1"/>
      <c r="K1137" s="1"/>
      <c r="L1137" s="1"/>
    </row>
    <row r="1138" spans="2:13" s="1" customFormat="1" ht="15" hidden="1" customHeight="1" outlineLevel="1" x14ac:dyDescent="0.15">
      <c r="B1138" s="7"/>
      <c r="D1138" s="9" t="s">
        <v>253</v>
      </c>
      <c r="F1138" s="8" t="s">
        <v>254</v>
      </c>
      <c r="H1138" s="2"/>
      <c r="I1138" s="2"/>
      <c r="J1138" s="2"/>
      <c r="K1138" s="2"/>
      <c r="L1138" s="2"/>
    </row>
    <row r="1139" spans="2:13" ht="4" hidden="1" customHeight="1" outlineLevel="1" x14ac:dyDescent="0.15">
      <c r="D1139" s="1"/>
      <c r="E1139" s="1"/>
      <c r="F1139" s="1"/>
      <c r="H1139" s="1"/>
      <c r="I1139" s="1"/>
      <c r="J1139" s="1"/>
      <c r="K1139" s="1"/>
      <c r="L1139" s="1"/>
    </row>
    <row r="1140" spans="2:13" s="1" customFormat="1" ht="15" hidden="1" customHeight="1" outlineLevel="1" x14ac:dyDescent="0.15">
      <c r="B1140" s="7"/>
      <c r="D1140" s="9" t="s">
        <v>280</v>
      </c>
      <c r="F1140" s="8" t="s">
        <v>255</v>
      </c>
      <c r="H1140" s="25"/>
      <c r="I1140" s="25"/>
      <c r="J1140" s="25"/>
      <c r="K1140" s="25"/>
      <c r="L1140" s="25"/>
    </row>
    <row r="1141" spans="2:13" hidden="1" outlineLevel="1" x14ac:dyDescent="0.15">
      <c r="D1141" s="1"/>
      <c r="E1141" s="1"/>
      <c r="F1141" s="1"/>
      <c r="H1141" s="1"/>
      <c r="I1141" s="1"/>
      <c r="J1141" s="1"/>
      <c r="K1141" s="1"/>
      <c r="L1141" s="1"/>
    </row>
    <row r="1142" spans="2:13" s="1" customFormat="1" ht="18" hidden="1" customHeight="1" outlineLevel="1" x14ac:dyDescent="0.15">
      <c r="B1142" s="7"/>
      <c r="C1142" s="91" t="s">
        <v>311</v>
      </c>
      <c r="D1142" s="91"/>
      <c r="E1142" s="91"/>
      <c r="F1142" s="92"/>
      <c r="G1142" s="92"/>
      <c r="H1142" s="92" t="s">
        <v>4</v>
      </c>
      <c r="I1142" s="92" t="s">
        <v>5</v>
      </c>
      <c r="J1142" s="92" t="s">
        <v>6</v>
      </c>
      <c r="K1142" s="92" t="s">
        <v>257</v>
      </c>
      <c r="L1142" s="92" t="s">
        <v>258</v>
      </c>
      <c r="M1142" s="92"/>
    </row>
    <row r="1143" spans="2:13" ht="10" hidden="1" customHeight="1" outlineLevel="1" x14ac:dyDescent="0.15">
      <c r="H1143" s="1"/>
      <c r="I1143" s="1"/>
      <c r="J1143" s="1"/>
      <c r="K1143" s="1"/>
      <c r="L1143" s="1"/>
    </row>
    <row r="1144" spans="2:13" s="1" customFormat="1" ht="15" hidden="1" customHeight="1" outlineLevel="1" x14ac:dyDescent="0.15">
      <c r="B1144" s="7"/>
      <c r="C1144" s="62"/>
      <c r="D1144" s="9" t="s">
        <v>318</v>
      </c>
      <c r="E1144"/>
      <c r="F1144" s="58" t="str">
        <f>F1132</f>
        <v>[currency code]</v>
      </c>
      <c r="H1144" s="23"/>
      <c r="I1144" s="23"/>
      <c r="J1144" s="23"/>
      <c r="K1144" s="23"/>
      <c r="L1144" s="23"/>
    </row>
    <row r="1145" spans="2:13" ht="10" hidden="1" customHeight="1" outlineLevel="1" x14ac:dyDescent="0.15">
      <c r="D1145" s="1"/>
      <c r="F1145" s="1"/>
      <c r="H1145" s="1"/>
      <c r="I1145" s="1"/>
      <c r="J1145" s="1"/>
      <c r="K1145" s="1"/>
      <c r="L1145" s="1"/>
    </row>
    <row r="1146" spans="2:13" ht="15" hidden="1" customHeight="1" outlineLevel="1" x14ac:dyDescent="0.15">
      <c r="D1146" s="60"/>
      <c r="F1146" s="1"/>
      <c r="H1146" s="98" t="s">
        <v>312</v>
      </c>
      <c r="I1146" s="1"/>
      <c r="J1146" s="1"/>
      <c r="K1146" s="1"/>
      <c r="L1146" s="1"/>
    </row>
    <row r="1147" spans="2:13" s="1" customFormat="1" ht="15" hidden="1" customHeight="1" outlineLevel="1" x14ac:dyDescent="0.15">
      <c r="B1147" s="7"/>
      <c r="D1147" s="9" t="s">
        <v>319</v>
      </c>
      <c r="E1147"/>
      <c r="F1147" s="8" t="str">
        <f t="shared" ref="F1147" si="36">ReportingCurrency</f>
        <v>USD</v>
      </c>
      <c r="H1147" s="28">
        <f>IF(H1134=0, 0, H1144/H1134)</f>
        <v>0</v>
      </c>
      <c r="I1147" s="28">
        <f>IF(I1134=0, 0, I1144/I1134)</f>
        <v>0</v>
      </c>
      <c r="J1147" s="28">
        <f>IF(J1134=0, 0, J1144/J1134)</f>
        <v>0</v>
      </c>
      <c r="K1147" s="28">
        <f>IF(K1134=0, 0, K1144/K1134)</f>
        <v>0</v>
      </c>
      <c r="L1147" s="28">
        <f>IF(L1134=0, 0, L1144/L1134)</f>
        <v>0</v>
      </c>
    </row>
    <row r="1148" spans="2:13" hidden="1" outlineLevel="1" x14ac:dyDescent="0.15"/>
    <row r="1149" spans="2:13" s="1" customFormat="1" ht="18" hidden="1" customHeight="1" outlineLevel="1" x14ac:dyDescent="0.15">
      <c r="B1149" s="7"/>
      <c r="C1149" s="91" t="s">
        <v>8</v>
      </c>
      <c r="D1149" s="91"/>
      <c r="E1149" s="91"/>
      <c r="F1149" s="92"/>
      <c r="G1149" s="92"/>
      <c r="H1149" s="92" t="s">
        <v>4</v>
      </c>
      <c r="I1149" s="92" t="s">
        <v>5</v>
      </c>
      <c r="J1149" s="92" t="s">
        <v>6</v>
      </c>
      <c r="K1149" s="92" t="s">
        <v>257</v>
      </c>
      <c r="L1149" s="92" t="s">
        <v>258</v>
      </c>
      <c r="M1149" s="92"/>
    </row>
    <row r="1150" spans="2:13" ht="10" hidden="1" customHeight="1" outlineLevel="1" x14ac:dyDescent="0.15">
      <c r="H1150" s="1"/>
      <c r="I1150" s="1"/>
      <c r="J1150" s="1"/>
      <c r="K1150" s="1"/>
      <c r="L1150" s="1"/>
    </row>
    <row r="1151" spans="2:13" ht="15" hidden="1" customHeight="1" outlineLevel="1" x14ac:dyDescent="0.15">
      <c r="D1151" s="9" t="s">
        <v>8</v>
      </c>
      <c r="F1151" s="1"/>
      <c r="H1151" s="99" t="str" cm="1">
        <f t="array" ref="H1151">IF(OR(E1152:E1153 = "!"), "Red alert = missing data","")</f>
        <v/>
      </c>
      <c r="I1151" s="1"/>
      <c r="J1151" s="1"/>
      <c r="K1151" s="1"/>
      <c r="L1151" s="1"/>
    </row>
    <row r="1152" spans="2:13" s="1" customFormat="1" ht="15" hidden="1" customHeight="1" outlineLevel="1" x14ac:dyDescent="0.15">
      <c r="B1152" s="7"/>
      <c r="D1152" s="59" t="s">
        <v>309</v>
      </c>
      <c r="E1152" s="61" t="str" cm="1">
        <f t="array" ref="E1152">IF(MAX((H1147:L1147&gt;=H1136:L1136) * (H1147:L1147 &lt;&gt; 0) * (H1152:L1152=0)) &gt;0, "!", "")</f>
        <v/>
      </c>
      <c r="F1152" s="8" t="s">
        <v>18</v>
      </c>
      <c r="H1152" s="23"/>
      <c r="I1152" s="23"/>
      <c r="J1152" s="23"/>
      <c r="K1152" s="23"/>
      <c r="L1152" s="23"/>
    </row>
    <row r="1153" spans="2:13" s="1" customFormat="1" ht="15" hidden="1" customHeight="1" outlineLevel="1" x14ac:dyDescent="0.15">
      <c r="B1153" s="7"/>
      <c r="D1153" s="59" t="s">
        <v>310</v>
      </c>
      <c r="E1153" s="61" t="str" cm="1">
        <f t="array" ref="E1153">IF(MAX((H1147:L1147&lt;H1136:L1136) * (H1147:L1147 &lt;&gt; 0) * (H1153:L1153=0)) &gt;0, "!", "")</f>
        <v/>
      </c>
      <c r="F1153" s="8" t="s">
        <v>18</v>
      </c>
      <c r="H1153" s="23"/>
      <c r="I1153" s="23"/>
      <c r="J1153" s="23"/>
      <c r="K1153" s="23"/>
      <c r="L1153" s="23"/>
    </row>
    <row r="1154" spans="2:13" s="1" customFormat="1" ht="15" hidden="1" customHeight="1" outlineLevel="1" x14ac:dyDescent="0.15">
      <c r="B1154" s="7"/>
      <c r="D1154" s="59" t="s">
        <v>305</v>
      </c>
      <c r="E1154"/>
      <c r="F1154" s="8" t="s">
        <v>18</v>
      </c>
      <c r="H1154" s="29">
        <f>H1152+IF(H1147&lt;H1136, H1153, 0)</f>
        <v>0</v>
      </c>
      <c r="I1154" s="29">
        <f>I1152+IF(I1147&lt;I1136, I1153, 0)</f>
        <v>0</v>
      </c>
      <c r="J1154" s="29">
        <f>J1152+IF(J1147&lt;J1136, J1153, 0)</f>
        <v>0</v>
      </c>
      <c r="K1154" s="29">
        <f>K1152+IF(K1147&lt;K1136, K1153, 0)</f>
        <v>0</v>
      </c>
      <c r="L1154" s="29">
        <f>L1152+IF(L1147&lt;L1136, L1153, 0)</f>
        <v>0</v>
      </c>
    </row>
    <row r="1155" spans="2:13" hidden="1" outlineLevel="1" x14ac:dyDescent="0.15">
      <c r="D1155" s="1"/>
      <c r="E1155" s="1"/>
      <c r="F1155" s="1"/>
      <c r="H1155" s="1"/>
      <c r="I1155" s="1"/>
      <c r="J1155" s="1"/>
      <c r="K1155" s="1"/>
      <c r="L1155" s="1"/>
    </row>
    <row r="1156" spans="2:13" s="1" customFormat="1" ht="18" hidden="1" customHeight="1" outlineLevel="1" x14ac:dyDescent="0.15">
      <c r="B1156" s="7"/>
      <c r="C1156" s="91" t="s">
        <v>10</v>
      </c>
      <c r="D1156" s="91"/>
      <c r="E1156" s="91"/>
      <c r="F1156" s="92"/>
      <c r="G1156" s="92"/>
      <c r="H1156" s="97" t="s">
        <v>4</v>
      </c>
      <c r="I1156" s="92" t="s">
        <v>5</v>
      </c>
      <c r="J1156" s="92" t="s">
        <v>6</v>
      </c>
      <c r="K1156" s="92" t="s">
        <v>257</v>
      </c>
      <c r="L1156" s="92" t="s">
        <v>258</v>
      </c>
      <c r="M1156" s="92"/>
    </row>
    <row r="1157" spans="2:13" ht="10" hidden="1" customHeight="1" outlineLevel="1" x14ac:dyDescent="0.15"/>
    <row r="1158" spans="2:13" s="1" customFormat="1" ht="15" hidden="1" customHeight="1" outlineLevel="1" x14ac:dyDescent="0.15">
      <c r="B1158" s="7"/>
      <c r="D1158" s="9" t="s">
        <v>17</v>
      </c>
      <c r="F1158" s="8" t="s">
        <v>9</v>
      </c>
      <c r="H1158" s="29">
        <f>H1154</f>
        <v>0</v>
      </c>
      <c r="I1158" s="29">
        <f>I1154</f>
        <v>0</v>
      </c>
      <c r="J1158" s="29">
        <f>J1154</f>
        <v>0</v>
      </c>
      <c r="K1158" s="29">
        <f>K1154</f>
        <v>0</v>
      </c>
      <c r="L1158" s="29">
        <f>L1154</f>
        <v>0</v>
      </c>
    </row>
    <row r="1159" spans="2:13" ht="4" hidden="1" customHeight="1" outlineLevel="1" x14ac:dyDescent="0.15">
      <c r="D1159" s="9"/>
      <c r="F1159" s="1"/>
      <c r="H1159" s="1"/>
      <c r="I1159" s="1"/>
      <c r="J1159" s="1"/>
      <c r="K1159" s="1"/>
      <c r="L1159" s="1"/>
    </row>
    <row r="1160" spans="2:13" s="1" customFormat="1" ht="15" hidden="1" customHeight="1" outlineLevel="1" x14ac:dyDescent="0.15">
      <c r="B1160" s="7"/>
      <c r="D1160" s="9" t="s">
        <v>249</v>
      </c>
      <c r="F1160" s="8" t="s">
        <v>9</v>
      </c>
      <c r="H1160" s="29">
        <f>IF(H1147&lt;H1136, H1153, 0)</f>
        <v>0</v>
      </c>
      <c r="I1160" s="29">
        <f>IF(I1147&lt;I1136, I1153, 0)</f>
        <v>0</v>
      </c>
      <c r="J1160" s="29">
        <f>IF(J1147&lt;J1136, J1153, 0)</f>
        <v>0</v>
      </c>
      <c r="K1160" s="29">
        <f>IF(K1147&lt;K1136, K1153, 0)</f>
        <v>0</v>
      </c>
      <c r="L1160" s="29">
        <f>IF(L1147&lt;L1136, L1153, 0)</f>
        <v>0</v>
      </c>
    </row>
    <row r="1161" spans="2:13" ht="4" hidden="1" customHeight="1" outlineLevel="1" x14ac:dyDescent="0.15">
      <c r="D1161" s="9"/>
      <c r="F1161" s="1"/>
      <c r="H1161" s="1"/>
      <c r="I1161" s="1"/>
      <c r="J1161" s="1"/>
      <c r="K1161" s="1"/>
      <c r="L1161" s="1"/>
    </row>
    <row r="1162" spans="2:13" s="1" customFormat="1" ht="15" hidden="1" customHeight="1" outlineLevel="1" x14ac:dyDescent="0.15">
      <c r="B1162" s="7"/>
      <c r="D1162" s="9" t="s">
        <v>11</v>
      </c>
      <c r="F1162" s="8" t="str">
        <f>ReportingCurrencyUnitLables</f>
        <v>USD 000s</v>
      </c>
      <c r="H1162" s="29">
        <f>H1136 * H1154 / 1000</f>
        <v>0</v>
      </c>
      <c r="I1162" s="29">
        <f>I1136 * I1154 / 1000</f>
        <v>0</v>
      </c>
      <c r="J1162" s="29">
        <f>J1136 * J1154 / 1000</f>
        <v>0</v>
      </c>
      <c r="K1162" s="29">
        <f>K1136 * K1154 / 1000</f>
        <v>0</v>
      </c>
      <c r="L1162" s="29">
        <f>L1136 * L1154 / 1000</f>
        <v>0</v>
      </c>
    </row>
    <row r="1163" spans="2:13" ht="4" hidden="1" customHeight="1" outlineLevel="1" x14ac:dyDescent="0.15">
      <c r="D1163" s="9"/>
      <c r="F1163" s="1"/>
      <c r="H1163" s="1"/>
      <c r="I1163" s="1"/>
      <c r="J1163" s="1"/>
      <c r="K1163" s="1"/>
      <c r="L1163" s="1"/>
    </row>
    <row r="1164" spans="2:13" s="1" customFormat="1" ht="15" hidden="1" customHeight="1" outlineLevel="1" x14ac:dyDescent="0.15">
      <c r="B1164" s="7"/>
      <c r="D1164" s="9" t="s">
        <v>13</v>
      </c>
      <c r="F1164" s="8" t="s">
        <v>14</v>
      </c>
      <c r="H1164" s="30">
        <f>IF(H1158=0,0,H1160 / H1158)</f>
        <v>0</v>
      </c>
      <c r="I1164" s="30">
        <f>IF(I1158=0,0,I1160 / I1158)</f>
        <v>0</v>
      </c>
      <c r="J1164" s="30">
        <f>IF(J1158=0,0,J1160 / J1158)</f>
        <v>0</v>
      </c>
      <c r="K1164" s="30">
        <f>IF(K1158=0,0,K1160 / K1158)</f>
        <v>0</v>
      </c>
      <c r="L1164" s="30">
        <f>IF(L1158=0,0,L1160 / L1158)</f>
        <v>0</v>
      </c>
    </row>
    <row r="1165" spans="2:13" ht="4" hidden="1" customHeight="1" outlineLevel="1" x14ac:dyDescent="0.15">
      <c r="D1165" s="9"/>
      <c r="F1165" s="1"/>
      <c r="H1165" s="1"/>
      <c r="I1165" s="1"/>
      <c r="J1165" s="1"/>
      <c r="K1165" s="1"/>
      <c r="L1165" s="1"/>
    </row>
    <row r="1166" spans="2:13" ht="15" hidden="1" customHeight="1" outlineLevel="1" x14ac:dyDescent="0.15">
      <c r="D1166" s="9" t="s">
        <v>302</v>
      </c>
      <c r="F1166" s="8" t="str">
        <f>ReportingCurrencyUnitLables</f>
        <v>USD 000s</v>
      </c>
      <c r="G1166" s="1"/>
      <c r="H1166" s="29">
        <f>MAX(0, H1136-H1147) * H1160 / 1000</f>
        <v>0</v>
      </c>
      <c r="I1166" s="29">
        <f t="shared" ref="I1166:L1166" si="37">MAX(0, I1136-I1147) * I1160 / 1000</f>
        <v>0</v>
      </c>
      <c r="J1166" s="29">
        <f t="shared" si="37"/>
        <v>0</v>
      </c>
      <c r="K1166" s="29">
        <f t="shared" si="37"/>
        <v>0</v>
      </c>
      <c r="L1166" s="29">
        <f t="shared" si="37"/>
        <v>0</v>
      </c>
    </row>
    <row r="1167" spans="2:13" ht="4" hidden="1" customHeight="1" outlineLevel="1" x14ac:dyDescent="0.15">
      <c r="D1167" s="9"/>
      <c r="F1167" s="1"/>
      <c r="H1167" s="1"/>
      <c r="I1167" s="1"/>
      <c r="J1167" s="1"/>
      <c r="K1167" s="1"/>
      <c r="L1167" s="1"/>
    </row>
    <row r="1168" spans="2:13" s="1" customFormat="1" ht="15" hidden="1" customHeight="1" outlineLevel="1" x14ac:dyDescent="0.15">
      <c r="B1168" s="7"/>
      <c r="D1168" s="9" t="s">
        <v>252</v>
      </c>
      <c r="F1168" s="8" t="s">
        <v>250</v>
      </c>
      <c r="H1168" s="30">
        <f>IF(H1162=0, 0, H1166/H1162)</f>
        <v>0</v>
      </c>
      <c r="I1168" s="30">
        <f>IF(I1162=0, 0, I1166/I1162)</f>
        <v>0</v>
      </c>
      <c r="J1168" s="30">
        <f>IF(J1162=0, 0, J1166/J1162)</f>
        <v>0</v>
      </c>
      <c r="K1168" s="30">
        <f>IF(K1162=0, 0, K1166/K1162)</f>
        <v>0</v>
      </c>
      <c r="L1168" s="30">
        <f>IF(L1162=0, 0, L1166/L1162)</f>
        <v>0</v>
      </c>
    </row>
    <row r="1169" spans="2:14" ht="4" hidden="1" customHeight="1" outlineLevel="1" x14ac:dyDescent="0.15">
      <c r="D1169" s="9"/>
      <c r="F1169" s="1"/>
      <c r="H1169" s="1"/>
      <c r="I1169" s="1"/>
      <c r="J1169" s="1"/>
      <c r="K1169" s="1"/>
      <c r="L1169" s="1"/>
    </row>
    <row r="1170" spans="2:14" s="1" customFormat="1" ht="15" hidden="1" customHeight="1" outlineLevel="1" x14ac:dyDescent="0.15">
      <c r="B1170" s="7"/>
      <c r="C1170" s="7"/>
      <c r="D1170" s="9" t="s">
        <v>251</v>
      </c>
      <c r="F1170" s="8" t="s">
        <v>259</v>
      </c>
      <c r="H1170" s="31"/>
      <c r="I1170" s="30">
        <f>IF(H1168=0, 0, -(I1168-H1168) / H1168)</f>
        <v>0</v>
      </c>
      <c r="J1170" s="30">
        <f>IF(I1168=0, 0, -(J1168-I1168) / I1168)</f>
        <v>0</v>
      </c>
      <c r="K1170" s="30">
        <f>IF(J1168=0, 0, -(K1168-J1168) / J1168)</f>
        <v>0</v>
      </c>
      <c r="L1170" s="30">
        <f>IF(K1168=0, 0, -(L1168-K1168) / K1168)</f>
        <v>0</v>
      </c>
    </row>
    <row r="1171" spans="2:14" hidden="1" outlineLevel="1" x14ac:dyDescent="0.15"/>
    <row r="1172" spans="2:14" s="1" customFormat="1" ht="18" hidden="1" customHeight="1" outlineLevel="1" x14ac:dyDescent="0.15">
      <c r="B1172" s="7"/>
      <c r="C1172" s="91" t="s">
        <v>241</v>
      </c>
      <c r="D1172" s="91"/>
      <c r="E1172" s="93">
        <f>IF(AND(J1123 = "Yes", OR(ISBLANK(Worker_Type_Filter), Worker_Type_Filter = H1128),
 OR(ISBLANK(Country_Filter), Country_Filter = J1128)), 1, 0)</f>
        <v>1</v>
      </c>
      <c r="F1172" s="92"/>
      <c r="G1172" s="92"/>
      <c r="H1172" s="92" t="s">
        <v>4</v>
      </c>
      <c r="I1172" s="92" t="s">
        <v>5</v>
      </c>
      <c r="J1172" s="92" t="s">
        <v>6</v>
      </c>
      <c r="K1172" s="92" t="s">
        <v>257</v>
      </c>
      <c r="L1172" s="92" t="s">
        <v>258</v>
      </c>
      <c r="M1172" s="92"/>
    </row>
    <row r="1173" spans="2:14" ht="10" hidden="1" customHeight="1" outlineLevel="1" x14ac:dyDescent="0.15">
      <c r="C1173" s="43" t="s">
        <v>248</v>
      </c>
    </row>
    <row r="1174" spans="2:14" ht="4" hidden="1" customHeight="1" outlineLevel="1" x14ac:dyDescent="0.15"/>
    <row r="1175" spans="2:14" s="1" customFormat="1" ht="15" hidden="1" customHeight="1" outlineLevel="1" x14ac:dyDescent="0.15">
      <c r="B1175" s="7"/>
      <c r="C1175" s="19">
        <v>1</v>
      </c>
      <c r="D1175" s="9" t="s">
        <v>17</v>
      </c>
      <c r="F1175" s="8" t="s">
        <v>9</v>
      </c>
      <c r="H1175" s="29">
        <f>H1158 * $E1172</f>
        <v>0</v>
      </c>
      <c r="I1175" s="29">
        <f>I1158 * $E1172</f>
        <v>0</v>
      </c>
      <c r="J1175" s="29">
        <f>J1158 * $E1172</f>
        <v>0</v>
      </c>
      <c r="K1175" s="29">
        <f>K1158 * $E1172</f>
        <v>0</v>
      </c>
      <c r="L1175" s="29">
        <f>L1158 * $E1172</f>
        <v>0</v>
      </c>
    </row>
    <row r="1176" spans="2:14" ht="4" hidden="1" customHeight="1" outlineLevel="1" x14ac:dyDescent="0.15">
      <c r="D1176" s="9"/>
      <c r="F1176" s="1"/>
      <c r="H1176" s="1"/>
      <c r="I1176" s="1"/>
      <c r="J1176" s="1"/>
      <c r="K1176" s="1"/>
      <c r="L1176" s="1"/>
    </row>
    <row r="1177" spans="2:14" s="1" customFormat="1" ht="15" hidden="1" customHeight="1" outlineLevel="1" x14ac:dyDescent="0.15">
      <c r="B1177" s="7"/>
      <c r="C1177" s="19">
        <v>2</v>
      </c>
      <c r="D1177" s="9" t="s">
        <v>249</v>
      </c>
      <c r="F1177" s="8" t="s">
        <v>9</v>
      </c>
      <c r="H1177" s="29">
        <f>H1160 * $E1172</f>
        <v>0</v>
      </c>
      <c r="I1177" s="29">
        <f>I1160 * $E1172</f>
        <v>0</v>
      </c>
      <c r="J1177" s="29">
        <f>J1160 * $E1172</f>
        <v>0</v>
      </c>
      <c r="K1177" s="29">
        <f>K1160 * $E1172</f>
        <v>0</v>
      </c>
      <c r="L1177" s="29">
        <f>L1160 * $E1172</f>
        <v>0</v>
      </c>
    </row>
    <row r="1178" spans="2:14" ht="4" hidden="1" customHeight="1" outlineLevel="1" x14ac:dyDescent="0.15">
      <c r="D1178" s="9"/>
      <c r="F1178" s="1"/>
      <c r="H1178" s="1"/>
      <c r="I1178" s="1"/>
      <c r="J1178" s="1"/>
      <c r="K1178" s="1"/>
      <c r="L1178" s="1"/>
    </row>
    <row r="1179" spans="2:14" s="1" customFormat="1" ht="15" hidden="1" customHeight="1" outlineLevel="1" x14ac:dyDescent="0.15">
      <c r="B1179" s="7"/>
      <c r="C1179" s="19">
        <v>3</v>
      </c>
      <c r="D1179" s="9" t="s">
        <v>11</v>
      </c>
      <c r="F1179" s="8" t="str">
        <f>ReportingCurrencyUnitLables</f>
        <v>USD 000s</v>
      </c>
      <c r="H1179" s="29">
        <f>H1162 * $E1172</f>
        <v>0</v>
      </c>
      <c r="I1179" s="29">
        <f>I1162 * $E1172</f>
        <v>0</v>
      </c>
      <c r="J1179" s="29">
        <f>J1162 * $E1172</f>
        <v>0</v>
      </c>
      <c r="K1179" s="29">
        <f>K1162 * $E1172</f>
        <v>0</v>
      </c>
      <c r="L1179" s="29">
        <f>L1162 * $E1172</f>
        <v>0</v>
      </c>
    </row>
    <row r="1180" spans="2:14" ht="4" hidden="1" customHeight="1" outlineLevel="1" x14ac:dyDescent="0.15">
      <c r="D1180" s="9"/>
      <c r="F1180" s="1"/>
      <c r="H1180" s="1"/>
      <c r="I1180" s="1"/>
      <c r="J1180" s="1"/>
      <c r="K1180" s="1"/>
      <c r="L1180" s="1"/>
    </row>
    <row r="1181" spans="2:14" s="1" customFormat="1" ht="15" hidden="1" customHeight="1" outlineLevel="1" x14ac:dyDescent="0.15">
      <c r="B1181" s="7"/>
      <c r="C1181" s="19">
        <v>4</v>
      </c>
      <c r="D1181" s="9" t="s">
        <v>256</v>
      </c>
      <c r="F1181" s="8" t="str">
        <f>ReportingCurrencyUnitLables</f>
        <v>USD 000s</v>
      </c>
      <c r="H1181" s="29">
        <f>H1166 * $E1172</f>
        <v>0</v>
      </c>
      <c r="I1181" s="29">
        <f>I1166 * $E1172</f>
        <v>0</v>
      </c>
      <c r="J1181" s="29">
        <f>J1166 * $E1172</f>
        <v>0</v>
      </c>
      <c r="K1181" s="29">
        <f>K1166 * $E1172</f>
        <v>0</v>
      </c>
      <c r="L1181" s="29">
        <f>L1166 * $E1172</f>
        <v>0</v>
      </c>
    </row>
    <row r="1182" spans="2:14" ht="4" hidden="1" customHeight="1" outlineLevel="1" x14ac:dyDescent="0.15">
      <c r="D1182" s="9"/>
      <c r="F1182" s="1"/>
      <c r="H1182" s="1"/>
      <c r="I1182" s="1"/>
      <c r="J1182" s="1"/>
      <c r="K1182" s="1"/>
      <c r="L1182" s="1"/>
    </row>
    <row r="1183" spans="2:14" ht="10" hidden="1" customHeight="1" outlineLevel="1" x14ac:dyDescent="0.15">
      <c r="B1183" s="44"/>
      <c r="C1183" s="41"/>
      <c r="D1183" s="41"/>
      <c r="E1183" s="41"/>
      <c r="F1183" s="41"/>
      <c r="G1183" s="41"/>
      <c r="H1183" s="41"/>
      <c r="I1183" s="45"/>
      <c r="J1183" s="45"/>
      <c r="K1183" s="45"/>
      <c r="L1183" s="41"/>
      <c r="M1183" s="41"/>
      <c r="N1183" s="1"/>
    </row>
    <row r="1184" spans="2:14" ht="10" customHeight="1" x14ac:dyDescent="0.15">
      <c r="B1184" s="44"/>
      <c r="C1184" s="41"/>
      <c r="D1184" s="41"/>
      <c r="E1184" s="41"/>
      <c r="F1184" s="41"/>
      <c r="G1184" s="41"/>
      <c r="H1184" s="41"/>
      <c r="I1184" s="45"/>
      <c r="J1184" s="45"/>
      <c r="K1184" s="45"/>
      <c r="L1184" s="41"/>
      <c r="M1184" s="41"/>
      <c r="N1184" s="1"/>
    </row>
    <row r="1185" spans="2:13" s="1" customFormat="1" ht="19" collapsed="1" x14ac:dyDescent="0.15">
      <c r="B1185" s="83" cm="1">
        <f t="array" aca="1" ref="B1185" ca="1">MAX($B$2:OFFSET(B1185,-1,0)+1)</f>
        <v>20</v>
      </c>
      <c r="C1185" s="84" t="str">
        <f>UPPER(J1190) &amp;" / " &amp; K1190  &amp; " / " &amp; L1190 &amp; " / " &amp; H1190</f>
        <v xml:space="preserve"> /  /  / </v>
      </c>
      <c r="D1185" s="84"/>
      <c r="E1185" s="41"/>
      <c r="F1185" s="41"/>
      <c r="G1185" s="41"/>
      <c r="H1185" s="61" t="str">
        <f>IF(COUNTIF(E1187:E1243, "!")&gt;0, "!", "")</f>
        <v/>
      </c>
      <c r="I1185" s="18" t="s">
        <v>240</v>
      </c>
      <c r="J1185" s="2" t="s">
        <v>210</v>
      </c>
      <c r="K1185" s="18" t="s">
        <v>267</v>
      </c>
      <c r="L1185" s="42">
        <f>E1234</f>
        <v>1</v>
      </c>
      <c r="M1185" s="41"/>
    </row>
    <row r="1186" spans="2:13" s="1" customFormat="1" ht="4" hidden="1" customHeight="1" outlineLevel="1" x14ac:dyDescent="0.15">
      <c r="B1186" s="88"/>
      <c r="C1186" s="89"/>
      <c r="D1186" s="89"/>
      <c r="E1186" s="89"/>
      <c r="F1186" s="89"/>
      <c r="G1186" s="89"/>
      <c r="H1186" s="89"/>
      <c r="I1186" s="90"/>
      <c r="J1186" s="90"/>
      <c r="K1186" s="90"/>
      <c r="L1186" s="89"/>
      <c r="M1186" s="89"/>
    </row>
    <row r="1187" spans="2:13" ht="10" hidden="1" customHeight="1" outlineLevel="1" x14ac:dyDescent="0.15"/>
    <row r="1188" spans="2:13" ht="15" hidden="1" customHeight="1" outlineLevel="1" x14ac:dyDescent="0.15">
      <c r="D1188" s="1"/>
      <c r="E1188" s="1"/>
      <c r="H1188" s="4" t="s">
        <v>1</v>
      </c>
      <c r="J1188" s="4" t="s">
        <v>0</v>
      </c>
      <c r="K1188" s="4" t="s">
        <v>209</v>
      </c>
      <c r="L1188" s="4" t="s">
        <v>264</v>
      </c>
    </row>
    <row r="1189" spans="2:13" ht="5" hidden="1" customHeight="1" outlineLevel="1" x14ac:dyDescent="0.15">
      <c r="D1189" s="1"/>
      <c r="E1189" s="1"/>
      <c r="H1189" s="1"/>
      <c r="J1189" s="1"/>
      <c r="K1189" s="1"/>
      <c r="L1189" s="1"/>
    </row>
    <row r="1190" spans="2:13" ht="15" hidden="1" customHeight="1" outlineLevel="1" x14ac:dyDescent="0.15">
      <c r="D1190" s="9" t="s">
        <v>2</v>
      </c>
      <c r="E1190" s="1"/>
      <c r="H1190" s="2"/>
      <c r="J1190" s="2"/>
      <c r="K1190" s="2"/>
      <c r="L1190" s="2"/>
    </row>
    <row r="1191" spans="2:13" hidden="1" outlineLevel="1" x14ac:dyDescent="0.15">
      <c r="D1191" s="1"/>
      <c r="E1191" s="1"/>
      <c r="F1191" s="1"/>
      <c r="H1191" s="1"/>
      <c r="I1191" s="1"/>
      <c r="J1191" s="1"/>
      <c r="K1191" s="1"/>
      <c r="L1191" s="1"/>
    </row>
    <row r="1192" spans="2:13" s="1" customFormat="1" ht="18" hidden="1" customHeight="1" outlineLevel="1" x14ac:dyDescent="0.15">
      <c r="B1192" s="7"/>
      <c r="C1192" s="91" t="s">
        <v>3</v>
      </c>
      <c r="D1192" s="91"/>
      <c r="E1192" s="91"/>
      <c r="F1192" s="92"/>
      <c r="G1192" s="92"/>
      <c r="H1192" s="92" t="s">
        <v>4</v>
      </c>
      <c r="I1192" s="92" t="s">
        <v>5</v>
      </c>
      <c r="J1192" s="92" t="s">
        <v>6</v>
      </c>
      <c r="K1192" s="92" t="s">
        <v>257</v>
      </c>
      <c r="L1192" s="92" t="s">
        <v>258</v>
      </c>
      <c r="M1192" s="92"/>
    </row>
    <row r="1193" spans="2:13" ht="10" hidden="1" customHeight="1" outlineLevel="1" x14ac:dyDescent="0.15">
      <c r="H1193" s="1"/>
      <c r="I1193" s="1"/>
      <c r="J1193" s="1"/>
      <c r="K1193" s="1"/>
      <c r="L1193" s="1"/>
    </row>
    <row r="1194" spans="2:13" s="1" customFormat="1" ht="15" hidden="1" customHeight="1" outlineLevel="1" x14ac:dyDescent="0.15">
      <c r="B1194" s="7"/>
      <c r="D1194" s="9" t="s">
        <v>3</v>
      </c>
      <c r="F1194" s="17" t="s">
        <v>321</v>
      </c>
      <c r="H1194" s="22"/>
      <c r="I1194" s="22"/>
      <c r="J1194" s="22"/>
      <c r="K1194" s="22"/>
      <c r="L1194" s="22"/>
    </row>
    <row r="1195" spans="2:13" ht="4" hidden="1" customHeight="1" outlineLevel="1" x14ac:dyDescent="0.15">
      <c r="D1195" s="1"/>
      <c r="E1195" s="1"/>
      <c r="F1195" s="1"/>
      <c r="H1195" s="1"/>
      <c r="I1195" s="1"/>
      <c r="J1195" s="1"/>
      <c r="K1195" s="1"/>
      <c r="L1195" s="1"/>
    </row>
    <row r="1196" spans="2:13" s="1" customFormat="1" ht="15" hidden="1" customHeight="1" outlineLevel="1" x14ac:dyDescent="0.15">
      <c r="B1196" s="7"/>
      <c r="D1196" s="9" t="s">
        <v>246</v>
      </c>
      <c r="F1196" s="8" t="str">
        <f>F1198 &amp; ":" &amp; F1194</f>
        <v>USD:[currency code]</v>
      </c>
      <c r="H1196" s="24"/>
      <c r="I1196" s="24"/>
      <c r="J1196" s="24"/>
      <c r="K1196" s="24"/>
      <c r="L1196" s="24"/>
    </row>
    <row r="1197" spans="2:13" ht="4" hidden="1" customHeight="1" outlineLevel="1" x14ac:dyDescent="0.15">
      <c r="D1197" s="1"/>
      <c r="E1197" s="1"/>
      <c r="F1197" s="1"/>
      <c r="H1197" s="1"/>
      <c r="I1197" s="1"/>
      <c r="J1197" s="1"/>
      <c r="K1197" s="1"/>
      <c r="L1197" s="1"/>
    </row>
    <row r="1198" spans="2:13" s="1" customFormat="1" ht="15" hidden="1" customHeight="1" outlineLevel="1" x14ac:dyDescent="0.15">
      <c r="B1198" s="7"/>
      <c r="D1198" s="9" t="s">
        <v>16</v>
      </c>
      <c r="F1198" s="8" t="str">
        <f>ReportingCurrency</f>
        <v>USD</v>
      </c>
      <c r="H1198" s="28">
        <f>IF(H1196=0, 0, H1194/H1196)</f>
        <v>0</v>
      </c>
      <c r="I1198" s="28">
        <f>IF(I1196=0, 0, I1194/I1196)</f>
        <v>0</v>
      </c>
      <c r="J1198" s="28">
        <f>IF(J1196=0, 0, J1194/J1196)</f>
        <v>0</v>
      </c>
      <c r="K1198" s="28">
        <f>IF(K1196=0, 0, K1194/K1196)</f>
        <v>0</v>
      </c>
      <c r="L1198" s="28">
        <f>IF(L1196=0, 0, L1194/L1196)</f>
        <v>0</v>
      </c>
    </row>
    <row r="1199" spans="2:13" ht="4" hidden="1" customHeight="1" outlineLevel="1" x14ac:dyDescent="0.15">
      <c r="D1199" s="1"/>
      <c r="E1199" s="1"/>
      <c r="F1199" s="1"/>
      <c r="H1199" s="1"/>
      <c r="I1199" s="1"/>
      <c r="J1199" s="1"/>
      <c r="K1199" s="1"/>
      <c r="L1199" s="1"/>
    </row>
    <row r="1200" spans="2:13" s="1" customFormat="1" ht="15" hidden="1" customHeight="1" outlineLevel="1" x14ac:dyDescent="0.15">
      <c r="B1200" s="7"/>
      <c r="D1200" s="9" t="s">
        <v>253</v>
      </c>
      <c r="F1200" s="8" t="s">
        <v>254</v>
      </c>
      <c r="H1200" s="2"/>
      <c r="I1200" s="2"/>
      <c r="J1200" s="2"/>
      <c r="K1200" s="2"/>
      <c r="L1200" s="2"/>
    </row>
    <row r="1201" spans="2:13" ht="4" hidden="1" customHeight="1" outlineLevel="1" x14ac:dyDescent="0.15">
      <c r="D1201" s="1"/>
      <c r="E1201" s="1"/>
      <c r="F1201" s="1"/>
      <c r="H1201" s="1"/>
      <c r="I1201" s="1"/>
      <c r="J1201" s="1"/>
      <c r="K1201" s="1"/>
      <c r="L1201" s="1"/>
    </row>
    <row r="1202" spans="2:13" s="1" customFormat="1" ht="15" hidden="1" customHeight="1" outlineLevel="1" x14ac:dyDescent="0.15">
      <c r="B1202" s="7"/>
      <c r="D1202" s="9" t="s">
        <v>280</v>
      </c>
      <c r="F1202" s="8" t="s">
        <v>255</v>
      </c>
      <c r="H1202" s="25"/>
      <c r="I1202" s="25"/>
      <c r="J1202" s="25"/>
      <c r="K1202" s="25"/>
      <c r="L1202" s="25"/>
    </row>
    <row r="1203" spans="2:13" hidden="1" outlineLevel="1" x14ac:dyDescent="0.15">
      <c r="D1203" s="1"/>
      <c r="E1203" s="1"/>
      <c r="F1203" s="1"/>
      <c r="H1203" s="1"/>
      <c r="I1203" s="1"/>
      <c r="J1203" s="1"/>
      <c r="K1203" s="1"/>
      <c r="L1203" s="1"/>
    </row>
    <row r="1204" spans="2:13" s="1" customFormat="1" ht="18" hidden="1" customHeight="1" outlineLevel="1" x14ac:dyDescent="0.15">
      <c r="B1204" s="7"/>
      <c r="C1204" s="91" t="s">
        <v>311</v>
      </c>
      <c r="D1204" s="91"/>
      <c r="E1204" s="91"/>
      <c r="F1204" s="92"/>
      <c r="G1204" s="92"/>
      <c r="H1204" s="92" t="s">
        <v>4</v>
      </c>
      <c r="I1204" s="92" t="s">
        <v>5</v>
      </c>
      <c r="J1204" s="92" t="s">
        <v>6</v>
      </c>
      <c r="K1204" s="92" t="s">
        <v>257</v>
      </c>
      <c r="L1204" s="92" t="s">
        <v>258</v>
      </c>
      <c r="M1204" s="92"/>
    </row>
    <row r="1205" spans="2:13" ht="10" hidden="1" customHeight="1" outlineLevel="1" x14ac:dyDescent="0.15">
      <c r="H1205" s="1"/>
      <c r="I1205" s="1"/>
      <c r="J1205" s="1"/>
      <c r="K1205" s="1"/>
      <c r="L1205" s="1"/>
    </row>
    <row r="1206" spans="2:13" s="1" customFormat="1" ht="15" hidden="1" customHeight="1" outlineLevel="1" x14ac:dyDescent="0.15">
      <c r="B1206" s="7"/>
      <c r="C1206" s="62"/>
      <c r="D1206" s="9" t="s">
        <v>318</v>
      </c>
      <c r="E1206"/>
      <c r="F1206" s="58" t="str">
        <f>F1194</f>
        <v>[currency code]</v>
      </c>
      <c r="H1206" s="23"/>
      <c r="I1206" s="23"/>
      <c r="J1206" s="23"/>
      <c r="K1206" s="23"/>
      <c r="L1206" s="23"/>
    </row>
    <row r="1207" spans="2:13" ht="10" hidden="1" customHeight="1" outlineLevel="1" x14ac:dyDescent="0.15">
      <c r="D1207" s="1"/>
      <c r="F1207" s="1"/>
      <c r="H1207" s="1"/>
      <c r="I1207" s="1"/>
      <c r="J1207" s="1"/>
      <c r="K1207" s="1"/>
      <c r="L1207" s="1"/>
    </row>
    <row r="1208" spans="2:13" ht="15" hidden="1" customHeight="1" outlineLevel="1" x14ac:dyDescent="0.15">
      <c r="D1208" s="60"/>
      <c r="F1208" s="1"/>
      <c r="H1208" s="98" t="s">
        <v>312</v>
      </c>
      <c r="I1208" s="1"/>
      <c r="J1208" s="1"/>
      <c r="K1208" s="1"/>
      <c r="L1208" s="1"/>
    </row>
    <row r="1209" spans="2:13" s="1" customFormat="1" ht="15" hidden="1" customHeight="1" outlineLevel="1" x14ac:dyDescent="0.15">
      <c r="B1209" s="7"/>
      <c r="D1209" s="9" t="s">
        <v>319</v>
      </c>
      <c r="E1209"/>
      <c r="F1209" s="8" t="str">
        <f t="shared" ref="F1209" si="38">ReportingCurrency</f>
        <v>USD</v>
      </c>
      <c r="H1209" s="28">
        <f>IF(H1196=0, 0, H1206/H1196)</f>
        <v>0</v>
      </c>
      <c r="I1209" s="28">
        <f>IF(I1196=0, 0, I1206/I1196)</f>
        <v>0</v>
      </c>
      <c r="J1209" s="28">
        <f>IF(J1196=0, 0, J1206/J1196)</f>
        <v>0</v>
      </c>
      <c r="K1209" s="28">
        <f>IF(K1196=0, 0, K1206/K1196)</f>
        <v>0</v>
      </c>
      <c r="L1209" s="28">
        <f>IF(L1196=0, 0, L1206/L1196)</f>
        <v>0</v>
      </c>
    </row>
    <row r="1210" spans="2:13" hidden="1" outlineLevel="1" x14ac:dyDescent="0.15"/>
    <row r="1211" spans="2:13" s="1" customFormat="1" ht="18" hidden="1" customHeight="1" outlineLevel="1" x14ac:dyDescent="0.15">
      <c r="B1211" s="7"/>
      <c r="C1211" s="91" t="s">
        <v>8</v>
      </c>
      <c r="D1211" s="91"/>
      <c r="E1211" s="91"/>
      <c r="F1211" s="92"/>
      <c r="G1211" s="92"/>
      <c r="H1211" s="92" t="s">
        <v>4</v>
      </c>
      <c r="I1211" s="92" t="s">
        <v>5</v>
      </c>
      <c r="J1211" s="92" t="s">
        <v>6</v>
      </c>
      <c r="K1211" s="92" t="s">
        <v>257</v>
      </c>
      <c r="L1211" s="92" t="s">
        <v>258</v>
      </c>
      <c r="M1211" s="92"/>
    </row>
    <row r="1212" spans="2:13" ht="10" hidden="1" customHeight="1" outlineLevel="1" x14ac:dyDescent="0.15">
      <c r="H1212" s="1"/>
      <c r="I1212" s="1"/>
      <c r="J1212" s="1"/>
      <c r="K1212" s="1"/>
      <c r="L1212" s="1"/>
    </row>
    <row r="1213" spans="2:13" ht="15" hidden="1" customHeight="1" outlineLevel="1" x14ac:dyDescent="0.15">
      <c r="D1213" s="9" t="s">
        <v>8</v>
      </c>
      <c r="F1213" s="1"/>
      <c r="H1213" s="99" t="str" cm="1">
        <f t="array" ref="H1213">IF(OR(E1214:E1215 = "!"), "Red alert = missing data","")</f>
        <v/>
      </c>
      <c r="I1213" s="1"/>
      <c r="J1213" s="1"/>
      <c r="K1213" s="1"/>
      <c r="L1213" s="1"/>
    </row>
    <row r="1214" spans="2:13" s="1" customFormat="1" ht="15" hidden="1" customHeight="1" outlineLevel="1" x14ac:dyDescent="0.15">
      <c r="B1214" s="7"/>
      <c r="D1214" s="59" t="s">
        <v>309</v>
      </c>
      <c r="E1214" s="61" t="str" cm="1">
        <f t="array" ref="E1214">IF(MAX((H1209:L1209&gt;=H1198:L1198) * (H1209:L1209 &lt;&gt; 0) * (H1214:L1214=0)) &gt;0, "!", "")</f>
        <v/>
      </c>
      <c r="F1214" s="8" t="s">
        <v>18</v>
      </c>
      <c r="H1214" s="23"/>
      <c r="I1214" s="23"/>
      <c r="J1214" s="23"/>
      <c r="K1214" s="23"/>
      <c r="L1214" s="23"/>
    </row>
    <row r="1215" spans="2:13" s="1" customFormat="1" ht="15" hidden="1" customHeight="1" outlineLevel="1" x14ac:dyDescent="0.15">
      <c r="B1215" s="7"/>
      <c r="D1215" s="59" t="s">
        <v>310</v>
      </c>
      <c r="E1215" s="61" t="str" cm="1">
        <f t="array" ref="E1215">IF(MAX((H1209:L1209&lt;H1198:L1198) * (H1209:L1209 &lt;&gt; 0) * (H1215:L1215=0)) &gt;0, "!", "")</f>
        <v/>
      </c>
      <c r="F1215" s="8" t="s">
        <v>18</v>
      </c>
      <c r="H1215" s="23"/>
      <c r="I1215" s="23"/>
      <c r="J1215" s="23"/>
      <c r="K1215" s="23"/>
      <c r="L1215" s="23"/>
    </row>
    <row r="1216" spans="2:13" s="1" customFormat="1" ht="15" hidden="1" customHeight="1" outlineLevel="1" x14ac:dyDescent="0.15">
      <c r="B1216" s="7"/>
      <c r="D1216" s="59" t="s">
        <v>305</v>
      </c>
      <c r="E1216"/>
      <c r="F1216" s="8" t="s">
        <v>18</v>
      </c>
      <c r="H1216" s="29">
        <f>H1214+IF(H1209&lt;H1198, H1215, 0)</f>
        <v>0</v>
      </c>
      <c r="I1216" s="29">
        <f>I1214+IF(I1209&lt;I1198, I1215, 0)</f>
        <v>0</v>
      </c>
      <c r="J1216" s="29">
        <f>J1214+IF(J1209&lt;J1198, J1215, 0)</f>
        <v>0</v>
      </c>
      <c r="K1216" s="29">
        <f>K1214+IF(K1209&lt;K1198, K1215, 0)</f>
        <v>0</v>
      </c>
      <c r="L1216" s="29">
        <f>L1214+IF(L1209&lt;L1198, L1215, 0)</f>
        <v>0</v>
      </c>
    </row>
    <row r="1217" spans="2:13" hidden="1" outlineLevel="1" x14ac:dyDescent="0.15">
      <c r="D1217" s="1"/>
      <c r="E1217" s="1"/>
      <c r="F1217" s="1"/>
      <c r="H1217" s="1"/>
      <c r="I1217" s="1"/>
      <c r="J1217" s="1"/>
      <c r="K1217" s="1"/>
      <c r="L1217" s="1"/>
    </row>
    <row r="1218" spans="2:13" s="1" customFormat="1" ht="18" hidden="1" customHeight="1" outlineLevel="1" x14ac:dyDescent="0.15">
      <c r="B1218" s="7"/>
      <c r="C1218" s="91" t="s">
        <v>10</v>
      </c>
      <c r="D1218" s="91"/>
      <c r="E1218" s="91"/>
      <c r="F1218" s="92"/>
      <c r="G1218" s="92"/>
      <c r="H1218" s="97" t="s">
        <v>4</v>
      </c>
      <c r="I1218" s="92" t="s">
        <v>5</v>
      </c>
      <c r="J1218" s="92" t="s">
        <v>6</v>
      </c>
      <c r="K1218" s="92" t="s">
        <v>257</v>
      </c>
      <c r="L1218" s="92" t="s">
        <v>258</v>
      </c>
      <c r="M1218" s="92"/>
    </row>
    <row r="1219" spans="2:13" ht="10" hidden="1" customHeight="1" outlineLevel="1" x14ac:dyDescent="0.15"/>
    <row r="1220" spans="2:13" s="1" customFormat="1" ht="15" hidden="1" customHeight="1" outlineLevel="1" x14ac:dyDescent="0.15">
      <c r="B1220" s="7"/>
      <c r="D1220" s="9" t="s">
        <v>17</v>
      </c>
      <c r="F1220" s="8" t="s">
        <v>9</v>
      </c>
      <c r="H1220" s="29">
        <f>H1216</f>
        <v>0</v>
      </c>
      <c r="I1220" s="29">
        <f>I1216</f>
        <v>0</v>
      </c>
      <c r="J1220" s="29">
        <f>J1216</f>
        <v>0</v>
      </c>
      <c r="K1220" s="29">
        <f>K1216</f>
        <v>0</v>
      </c>
      <c r="L1220" s="29">
        <f>L1216</f>
        <v>0</v>
      </c>
    </row>
    <row r="1221" spans="2:13" ht="4" hidden="1" customHeight="1" outlineLevel="1" x14ac:dyDescent="0.15">
      <c r="D1221" s="9"/>
      <c r="F1221" s="1"/>
      <c r="H1221" s="1"/>
      <c r="I1221" s="1"/>
      <c r="J1221" s="1"/>
      <c r="K1221" s="1"/>
      <c r="L1221" s="1"/>
    </row>
    <row r="1222" spans="2:13" s="1" customFormat="1" ht="15" hidden="1" customHeight="1" outlineLevel="1" x14ac:dyDescent="0.15">
      <c r="B1222" s="7"/>
      <c r="D1222" s="9" t="s">
        <v>249</v>
      </c>
      <c r="F1222" s="8" t="s">
        <v>9</v>
      </c>
      <c r="H1222" s="29">
        <f>IF(H1209&lt;H1198, H1215, 0)</f>
        <v>0</v>
      </c>
      <c r="I1222" s="29">
        <f>IF(I1209&lt;I1198, I1215, 0)</f>
        <v>0</v>
      </c>
      <c r="J1222" s="29">
        <f>IF(J1209&lt;J1198, J1215, 0)</f>
        <v>0</v>
      </c>
      <c r="K1222" s="29">
        <f>IF(K1209&lt;K1198, K1215, 0)</f>
        <v>0</v>
      </c>
      <c r="L1222" s="29">
        <f>IF(L1209&lt;L1198, L1215, 0)</f>
        <v>0</v>
      </c>
    </row>
    <row r="1223" spans="2:13" ht="4" hidden="1" customHeight="1" outlineLevel="1" x14ac:dyDescent="0.15">
      <c r="D1223" s="9"/>
      <c r="F1223" s="1"/>
      <c r="H1223" s="1"/>
      <c r="I1223" s="1"/>
      <c r="J1223" s="1"/>
      <c r="K1223" s="1"/>
      <c r="L1223" s="1"/>
    </row>
    <row r="1224" spans="2:13" s="1" customFormat="1" ht="15" hidden="1" customHeight="1" outlineLevel="1" x14ac:dyDescent="0.15">
      <c r="B1224" s="7"/>
      <c r="D1224" s="9" t="s">
        <v>11</v>
      </c>
      <c r="F1224" s="8" t="str">
        <f>ReportingCurrencyUnitLables</f>
        <v>USD 000s</v>
      </c>
      <c r="H1224" s="29">
        <f>H1198 * H1216 / 1000</f>
        <v>0</v>
      </c>
      <c r="I1224" s="29">
        <f>I1198 * I1216 / 1000</f>
        <v>0</v>
      </c>
      <c r="J1224" s="29">
        <f>J1198 * J1216 / 1000</f>
        <v>0</v>
      </c>
      <c r="K1224" s="29">
        <f>K1198 * K1216 / 1000</f>
        <v>0</v>
      </c>
      <c r="L1224" s="29">
        <f>L1198 * L1216 / 1000</f>
        <v>0</v>
      </c>
    </row>
    <row r="1225" spans="2:13" ht="4" hidden="1" customHeight="1" outlineLevel="1" x14ac:dyDescent="0.15">
      <c r="D1225" s="9"/>
      <c r="F1225" s="1"/>
      <c r="H1225" s="1"/>
      <c r="I1225" s="1"/>
      <c r="J1225" s="1"/>
      <c r="K1225" s="1"/>
      <c r="L1225" s="1"/>
    </row>
    <row r="1226" spans="2:13" s="1" customFormat="1" ht="15" hidden="1" customHeight="1" outlineLevel="1" x14ac:dyDescent="0.15">
      <c r="B1226" s="7"/>
      <c r="D1226" s="9" t="s">
        <v>13</v>
      </c>
      <c r="F1226" s="8" t="s">
        <v>14</v>
      </c>
      <c r="H1226" s="30">
        <f>IF(H1220=0,0,H1222 / H1220)</f>
        <v>0</v>
      </c>
      <c r="I1226" s="30">
        <f>IF(I1220=0,0,I1222 / I1220)</f>
        <v>0</v>
      </c>
      <c r="J1226" s="30">
        <f>IF(J1220=0,0,J1222 / J1220)</f>
        <v>0</v>
      </c>
      <c r="K1226" s="30">
        <f>IF(K1220=0,0,K1222 / K1220)</f>
        <v>0</v>
      </c>
      <c r="L1226" s="30">
        <f>IF(L1220=0,0,L1222 / L1220)</f>
        <v>0</v>
      </c>
    </row>
    <row r="1227" spans="2:13" ht="4" hidden="1" customHeight="1" outlineLevel="1" x14ac:dyDescent="0.15">
      <c r="D1227" s="9"/>
      <c r="F1227" s="1"/>
      <c r="H1227" s="1"/>
      <c r="I1227" s="1"/>
      <c r="J1227" s="1"/>
      <c r="K1227" s="1"/>
      <c r="L1227" s="1"/>
    </row>
    <row r="1228" spans="2:13" ht="15" hidden="1" customHeight="1" outlineLevel="1" x14ac:dyDescent="0.15">
      <c r="D1228" s="9" t="s">
        <v>302</v>
      </c>
      <c r="F1228" s="8" t="str">
        <f>ReportingCurrencyUnitLables</f>
        <v>USD 000s</v>
      </c>
      <c r="G1228" s="1"/>
      <c r="H1228" s="29">
        <f>MAX(0, H1198-H1209) * H1222 / 1000</f>
        <v>0</v>
      </c>
      <c r="I1228" s="29">
        <f t="shared" ref="I1228:L1228" si="39">MAX(0, I1198-I1209) * I1222 / 1000</f>
        <v>0</v>
      </c>
      <c r="J1228" s="29">
        <f t="shared" si="39"/>
        <v>0</v>
      </c>
      <c r="K1228" s="29">
        <f t="shared" si="39"/>
        <v>0</v>
      </c>
      <c r="L1228" s="29">
        <f t="shared" si="39"/>
        <v>0</v>
      </c>
    </row>
    <row r="1229" spans="2:13" ht="4" hidden="1" customHeight="1" outlineLevel="1" x14ac:dyDescent="0.15">
      <c r="D1229" s="9"/>
      <c r="F1229" s="1"/>
      <c r="H1229" s="1"/>
      <c r="I1229" s="1"/>
      <c r="J1229" s="1"/>
      <c r="K1229" s="1"/>
      <c r="L1229" s="1"/>
    </row>
    <row r="1230" spans="2:13" s="1" customFormat="1" ht="15" hidden="1" customHeight="1" outlineLevel="1" x14ac:dyDescent="0.15">
      <c r="B1230" s="7"/>
      <c r="D1230" s="9" t="s">
        <v>252</v>
      </c>
      <c r="F1230" s="8" t="s">
        <v>250</v>
      </c>
      <c r="H1230" s="30">
        <f>IF(H1224=0, 0, H1228/H1224)</f>
        <v>0</v>
      </c>
      <c r="I1230" s="30">
        <f>IF(I1224=0, 0, I1228/I1224)</f>
        <v>0</v>
      </c>
      <c r="J1230" s="30">
        <f>IF(J1224=0, 0, J1228/J1224)</f>
        <v>0</v>
      </c>
      <c r="K1230" s="30">
        <f>IF(K1224=0, 0, K1228/K1224)</f>
        <v>0</v>
      </c>
      <c r="L1230" s="30">
        <f>IF(L1224=0, 0, L1228/L1224)</f>
        <v>0</v>
      </c>
    </row>
    <row r="1231" spans="2:13" ht="4" hidden="1" customHeight="1" outlineLevel="1" x14ac:dyDescent="0.15">
      <c r="D1231" s="9"/>
      <c r="F1231" s="1"/>
      <c r="H1231" s="1"/>
      <c r="I1231" s="1"/>
      <c r="J1231" s="1"/>
      <c r="K1231" s="1"/>
      <c r="L1231" s="1"/>
    </row>
    <row r="1232" spans="2:13" s="1" customFormat="1" ht="15" hidden="1" customHeight="1" outlineLevel="1" x14ac:dyDescent="0.15">
      <c r="B1232" s="7"/>
      <c r="C1232" s="7"/>
      <c r="D1232" s="9" t="s">
        <v>251</v>
      </c>
      <c r="F1232" s="8" t="s">
        <v>259</v>
      </c>
      <c r="H1232" s="31"/>
      <c r="I1232" s="30">
        <f>IF(H1230=0, 0, -(I1230-H1230) / H1230)</f>
        <v>0</v>
      </c>
      <c r="J1232" s="30">
        <f>IF(I1230=0, 0, -(J1230-I1230) / I1230)</f>
        <v>0</v>
      </c>
      <c r="K1232" s="30">
        <f>IF(J1230=0, 0, -(K1230-J1230) / J1230)</f>
        <v>0</v>
      </c>
      <c r="L1232" s="30">
        <f>IF(K1230=0, 0, -(L1230-K1230) / K1230)</f>
        <v>0</v>
      </c>
    </row>
    <row r="1233" spans="2:14" hidden="1" outlineLevel="1" x14ac:dyDescent="0.15"/>
    <row r="1234" spans="2:14" s="1" customFormat="1" ht="18" hidden="1" customHeight="1" outlineLevel="1" x14ac:dyDescent="0.15">
      <c r="B1234" s="7"/>
      <c r="C1234" s="91" t="s">
        <v>241</v>
      </c>
      <c r="D1234" s="91"/>
      <c r="E1234" s="93">
        <f>IF(AND(J1185 = "Yes", OR(ISBLANK(Worker_Type_Filter), Worker_Type_Filter = H1190),
 OR(ISBLANK(Country_Filter), Country_Filter = J1190)), 1, 0)</f>
        <v>1</v>
      </c>
      <c r="F1234" s="92"/>
      <c r="G1234" s="92"/>
      <c r="H1234" s="92" t="s">
        <v>4</v>
      </c>
      <c r="I1234" s="92" t="s">
        <v>5</v>
      </c>
      <c r="J1234" s="92" t="s">
        <v>6</v>
      </c>
      <c r="K1234" s="92" t="s">
        <v>257</v>
      </c>
      <c r="L1234" s="92" t="s">
        <v>258</v>
      </c>
      <c r="M1234" s="92"/>
    </row>
    <row r="1235" spans="2:14" ht="10" hidden="1" customHeight="1" outlineLevel="1" x14ac:dyDescent="0.15">
      <c r="C1235" s="43" t="s">
        <v>248</v>
      </c>
    </row>
    <row r="1236" spans="2:14" ht="4" hidden="1" customHeight="1" outlineLevel="1" x14ac:dyDescent="0.15"/>
    <row r="1237" spans="2:14" s="1" customFormat="1" ht="15" hidden="1" customHeight="1" outlineLevel="1" x14ac:dyDescent="0.15">
      <c r="B1237" s="7"/>
      <c r="C1237" s="19">
        <v>1</v>
      </c>
      <c r="D1237" s="9" t="s">
        <v>17</v>
      </c>
      <c r="F1237" s="8" t="s">
        <v>9</v>
      </c>
      <c r="H1237" s="29">
        <f>H1220 * $E1234</f>
        <v>0</v>
      </c>
      <c r="I1237" s="29">
        <f>I1220 * $E1234</f>
        <v>0</v>
      </c>
      <c r="J1237" s="29">
        <f>J1220 * $E1234</f>
        <v>0</v>
      </c>
      <c r="K1237" s="29">
        <f>K1220 * $E1234</f>
        <v>0</v>
      </c>
      <c r="L1237" s="29">
        <f>L1220 * $E1234</f>
        <v>0</v>
      </c>
    </row>
    <row r="1238" spans="2:14" ht="4" hidden="1" customHeight="1" outlineLevel="1" x14ac:dyDescent="0.15">
      <c r="D1238" s="9"/>
      <c r="F1238" s="1"/>
      <c r="H1238" s="1"/>
      <c r="I1238" s="1"/>
      <c r="J1238" s="1"/>
      <c r="K1238" s="1"/>
      <c r="L1238" s="1"/>
    </row>
    <row r="1239" spans="2:14" s="1" customFormat="1" ht="15" hidden="1" customHeight="1" outlineLevel="1" x14ac:dyDescent="0.15">
      <c r="B1239" s="7"/>
      <c r="C1239" s="19">
        <v>2</v>
      </c>
      <c r="D1239" s="9" t="s">
        <v>249</v>
      </c>
      <c r="F1239" s="8" t="s">
        <v>9</v>
      </c>
      <c r="H1239" s="29">
        <f>H1222 * $E1234</f>
        <v>0</v>
      </c>
      <c r="I1239" s="29">
        <f>I1222 * $E1234</f>
        <v>0</v>
      </c>
      <c r="J1239" s="29">
        <f>J1222 * $E1234</f>
        <v>0</v>
      </c>
      <c r="K1239" s="29">
        <f>K1222 * $E1234</f>
        <v>0</v>
      </c>
      <c r="L1239" s="29">
        <f>L1222 * $E1234</f>
        <v>0</v>
      </c>
    </row>
    <row r="1240" spans="2:14" ht="4" hidden="1" customHeight="1" outlineLevel="1" x14ac:dyDescent="0.15">
      <c r="D1240" s="9"/>
      <c r="F1240" s="1"/>
      <c r="H1240" s="1"/>
      <c r="I1240" s="1"/>
      <c r="J1240" s="1"/>
      <c r="K1240" s="1"/>
      <c r="L1240" s="1"/>
    </row>
    <row r="1241" spans="2:14" s="1" customFormat="1" ht="15" hidden="1" customHeight="1" outlineLevel="1" x14ac:dyDescent="0.15">
      <c r="B1241" s="7"/>
      <c r="C1241" s="19">
        <v>3</v>
      </c>
      <c r="D1241" s="9" t="s">
        <v>11</v>
      </c>
      <c r="F1241" s="8" t="str">
        <f>ReportingCurrencyUnitLables</f>
        <v>USD 000s</v>
      </c>
      <c r="H1241" s="29">
        <f>H1224 * $E1234</f>
        <v>0</v>
      </c>
      <c r="I1241" s="29">
        <f>I1224 * $E1234</f>
        <v>0</v>
      </c>
      <c r="J1241" s="29">
        <f>J1224 * $E1234</f>
        <v>0</v>
      </c>
      <c r="K1241" s="29">
        <f>K1224 * $E1234</f>
        <v>0</v>
      </c>
      <c r="L1241" s="29">
        <f>L1224 * $E1234</f>
        <v>0</v>
      </c>
    </row>
    <row r="1242" spans="2:14" ht="4" hidden="1" customHeight="1" outlineLevel="1" x14ac:dyDescent="0.15">
      <c r="D1242" s="9"/>
      <c r="F1242" s="1"/>
      <c r="H1242" s="1"/>
      <c r="I1242" s="1"/>
      <c r="J1242" s="1"/>
      <c r="K1242" s="1"/>
      <c r="L1242" s="1"/>
    </row>
    <row r="1243" spans="2:14" s="1" customFormat="1" ht="15" hidden="1" customHeight="1" outlineLevel="1" x14ac:dyDescent="0.15">
      <c r="B1243" s="7"/>
      <c r="C1243" s="19">
        <v>4</v>
      </c>
      <c r="D1243" s="9" t="s">
        <v>256</v>
      </c>
      <c r="F1243" s="8" t="str">
        <f>ReportingCurrencyUnitLables</f>
        <v>USD 000s</v>
      </c>
      <c r="H1243" s="29">
        <f>H1228 * $E1234</f>
        <v>0</v>
      </c>
      <c r="I1243" s="29">
        <f>I1228 * $E1234</f>
        <v>0</v>
      </c>
      <c r="J1243" s="29">
        <f>J1228 * $E1234</f>
        <v>0</v>
      </c>
      <c r="K1243" s="29">
        <f>K1228 * $E1234</f>
        <v>0</v>
      </c>
      <c r="L1243" s="29">
        <f>L1228 * $E1234</f>
        <v>0</v>
      </c>
    </row>
    <row r="1244" spans="2:14" ht="4" hidden="1" customHeight="1" outlineLevel="1" x14ac:dyDescent="0.15">
      <c r="D1244" s="9"/>
      <c r="F1244" s="1"/>
      <c r="H1244" s="1"/>
      <c r="I1244" s="1"/>
      <c r="J1244" s="1"/>
      <c r="K1244" s="1"/>
      <c r="L1244" s="1"/>
    </row>
    <row r="1245" spans="2:14" ht="10" hidden="1" customHeight="1" outlineLevel="1" x14ac:dyDescent="0.15">
      <c r="B1245" s="44"/>
      <c r="C1245" s="41"/>
      <c r="D1245" s="41"/>
      <c r="E1245" s="41"/>
      <c r="F1245" s="41"/>
      <c r="G1245" s="41"/>
      <c r="H1245" s="41"/>
      <c r="I1245" s="45"/>
      <c r="J1245" s="45"/>
      <c r="K1245" s="45"/>
      <c r="L1245" s="41"/>
      <c r="M1245" s="41"/>
      <c r="N1245" s="1"/>
    </row>
    <row r="1246" spans="2:14" ht="10" customHeight="1" x14ac:dyDescent="0.15">
      <c r="B1246" s="44"/>
      <c r="C1246" s="41"/>
      <c r="D1246" s="41"/>
      <c r="E1246" s="41"/>
      <c r="F1246" s="41"/>
      <c r="G1246" s="41"/>
      <c r="H1246" s="41"/>
      <c r="I1246" s="45"/>
      <c r="J1246" s="45"/>
      <c r="K1246" s="45"/>
      <c r="L1246" s="41"/>
      <c r="M1246" s="41"/>
      <c r="N1246" s="1"/>
    </row>
    <row r="1247" spans="2:14" s="1" customFormat="1" ht="19" collapsed="1" x14ac:dyDescent="0.15">
      <c r="B1247" s="83" cm="1">
        <f t="array" aca="1" ref="B1247" ca="1">MAX($B$2:OFFSET(B1247,-1,0)+1)</f>
        <v>21</v>
      </c>
      <c r="C1247" s="84" t="str">
        <f>UPPER(J1252) &amp;" / " &amp; K1252  &amp; " / " &amp; L1252 &amp; " / " &amp; H1252</f>
        <v xml:space="preserve"> /  /  / </v>
      </c>
      <c r="D1247" s="84"/>
      <c r="E1247" s="41"/>
      <c r="F1247" s="41"/>
      <c r="G1247" s="41"/>
      <c r="H1247" s="61" t="str">
        <f>IF(COUNTIF(E1249:E1305, "!")&gt;0, "!", "")</f>
        <v/>
      </c>
      <c r="I1247" s="18" t="s">
        <v>240</v>
      </c>
      <c r="J1247" s="2" t="s">
        <v>210</v>
      </c>
      <c r="K1247" s="18" t="s">
        <v>267</v>
      </c>
      <c r="L1247" s="42">
        <f>E1296</f>
        <v>1</v>
      </c>
      <c r="M1247" s="41"/>
    </row>
    <row r="1248" spans="2:14" s="1" customFormat="1" ht="4" hidden="1" customHeight="1" outlineLevel="1" x14ac:dyDescent="0.15">
      <c r="B1248" s="88"/>
      <c r="C1248" s="89"/>
      <c r="D1248" s="89"/>
      <c r="E1248" s="89"/>
      <c r="F1248" s="89"/>
      <c r="G1248" s="89"/>
      <c r="H1248" s="89"/>
      <c r="I1248" s="90"/>
      <c r="J1248" s="90"/>
      <c r="K1248" s="90"/>
      <c r="L1248" s="89"/>
      <c r="M1248" s="89"/>
    </row>
    <row r="1249" spans="2:13" ht="10" hidden="1" customHeight="1" outlineLevel="1" x14ac:dyDescent="0.15"/>
    <row r="1250" spans="2:13" ht="15" hidden="1" customHeight="1" outlineLevel="1" x14ac:dyDescent="0.15">
      <c r="D1250" s="1"/>
      <c r="E1250" s="1"/>
      <c r="H1250" s="4" t="s">
        <v>1</v>
      </c>
      <c r="J1250" s="4" t="s">
        <v>0</v>
      </c>
      <c r="K1250" s="4" t="s">
        <v>209</v>
      </c>
      <c r="L1250" s="4" t="s">
        <v>264</v>
      </c>
    </row>
    <row r="1251" spans="2:13" ht="5" hidden="1" customHeight="1" outlineLevel="1" x14ac:dyDescent="0.15">
      <c r="D1251" s="1"/>
      <c r="E1251" s="1"/>
      <c r="H1251" s="1"/>
      <c r="J1251" s="1"/>
      <c r="K1251" s="1"/>
      <c r="L1251" s="1"/>
    </row>
    <row r="1252" spans="2:13" ht="15" hidden="1" customHeight="1" outlineLevel="1" x14ac:dyDescent="0.15">
      <c r="D1252" s="9" t="s">
        <v>2</v>
      </c>
      <c r="E1252" s="1"/>
      <c r="H1252" s="2"/>
      <c r="J1252" s="2"/>
      <c r="K1252" s="2"/>
      <c r="L1252" s="2"/>
    </row>
    <row r="1253" spans="2:13" hidden="1" outlineLevel="1" x14ac:dyDescent="0.15">
      <c r="D1253" s="1"/>
      <c r="E1253" s="1"/>
      <c r="F1253" s="1"/>
      <c r="H1253" s="1"/>
      <c r="I1253" s="1"/>
      <c r="J1253" s="1"/>
      <c r="K1253" s="1"/>
      <c r="L1253" s="1"/>
    </row>
    <row r="1254" spans="2:13" s="1" customFormat="1" ht="18" hidden="1" customHeight="1" outlineLevel="1" x14ac:dyDescent="0.15">
      <c r="B1254" s="7"/>
      <c r="C1254" s="91" t="s">
        <v>3</v>
      </c>
      <c r="D1254" s="91"/>
      <c r="E1254" s="91"/>
      <c r="F1254" s="92"/>
      <c r="G1254" s="92"/>
      <c r="H1254" s="92" t="s">
        <v>4</v>
      </c>
      <c r="I1254" s="92" t="s">
        <v>5</v>
      </c>
      <c r="J1254" s="92" t="s">
        <v>6</v>
      </c>
      <c r="K1254" s="92" t="s">
        <v>257</v>
      </c>
      <c r="L1254" s="92" t="s">
        <v>258</v>
      </c>
      <c r="M1254" s="92"/>
    </row>
    <row r="1255" spans="2:13" ht="10" hidden="1" customHeight="1" outlineLevel="1" x14ac:dyDescent="0.15">
      <c r="H1255" s="1"/>
      <c r="I1255" s="1"/>
      <c r="J1255" s="1"/>
      <c r="K1255" s="1"/>
      <c r="L1255" s="1"/>
    </row>
    <row r="1256" spans="2:13" s="1" customFormat="1" ht="15" hidden="1" customHeight="1" outlineLevel="1" x14ac:dyDescent="0.15">
      <c r="B1256" s="7"/>
      <c r="D1256" s="9" t="s">
        <v>3</v>
      </c>
      <c r="F1256" s="17" t="s">
        <v>321</v>
      </c>
      <c r="H1256" s="22"/>
      <c r="I1256" s="22"/>
      <c r="J1256" s="22"/>
      <c r="K1256" s="22"/>
      <c r="L1256" s="22"/>
    </row>
    <row r="1257" spans="2:13" ht="4" hidden="1" customHeight="1" outlineLevel="1" x14ac:dyDescent="0.15">
      <c r="D1257" s="1"/>
      <c r="E1257" s="1"/>
      <c r="F1257" s="1"/>
      <c r="H1257" s="1"/>
      <c r="I1257" s="1"/>
      <c r="J1257" s="1"/>
      <c r="K1257" s="1"/>
      <c r="L1257" s="1"/>
    </row>
    <row r="1258" spans="2:13" s="1" customFormat="1" ht="15" hidden="1" customHeight="1" outlineLevel="1" x14ac:dyDescent="0.15">
      <c r="B1258" s="7"/>
      <c r="D1258" s="9" t="s">
        <v>246</v>
      </c>
      <c r="F1258" s="8" t="str">
        <f>F1260 &amp; ":" &amp; F1256</f>
        <v>USD:[currency code]</v>
      </c>
      <c r="H1258" s="24"/>
      <c r="I1258" s="24"/>
      <c r="J1258" s="24"/>
      <c r="K1258" s="24"/>
      <c r="L1258" s="24"/>
    </row>
    <row r="1259" spans="2:13" ht="4" hidden="1" customHeight="1" outlineLevel="1" x14ac:dyDescent="0.15">
      <c r="D1259" s="1"/>
      <c r="E1259" s="1"/>
      <c r="F1259" s="1"/>
      <c r="H1259" s="1"/>
      <c r="I1259" s="1"/>
      <c r="J1259" s="1"/>
      <c r="K1259" s="1"/>
      <c r="L1259" s="1"/>
    </row>
    <row r="1260" spans="2:13" s="1" customFormat="1" ht="15" hidden="1" customHeight="1" outlineLevel="1" x14ac:dyDescent="0.15">
      <c r="B1260" s="7"/>
      <c r="D1260" s="9" t="s">
        <v>16</v>
      </c>
      <c r="F1260" s="8" t="str">
        <f>ReportingCurrency</f>
        <v>USD</v>
      </c>
      <c r="H1260" s="28">
        <f>IF(H1258=0, 0, H1256/H1258)</f>
        <v>0</v>
      </c>
      <c r="I1260" s="28">
        <f>IF(I1258=0, 0, I1256/I1258)</f>
        <v>0</v>
      </c>
      <c r="J1260" s="28">
        <f>IF(J1258=0, 0, J1256/J1258)</f>
        <v>0</v>
      </c>
      <c r="K1260" s="28">
        <f>IF(K1258=0, 0, K1256/K1258)</f>
        <v>0</v>
      </c>
      <c r="L1260" s="28">
        <f>IF(L1258=0, 0, L1256/L1258)</f>
        <v>0</v>
      </c>
    </row>
    <row r="1261" spans="2:13" ht="4" hidden="1" customHeight="1" outlineLevel="1" x14ac:dyDescent="0.15">
      <c r="D1261" s="1"/>
      <c r="E1261" s="1"/>
      <c r="F1261" s="1"/>
      <c r="H1261" s="1"/>
      <c r="I1261" s="1"/>
      <c r="J1261" s="1"/>
      <c r="K1261" s="1"/>
      <c r="L1261" s="1"/>
    </row>
    <row r="1262" spans="2:13" s="1" customFormat="1" ht="15" hidden="1" customHeight="1" outlineLevel="1" x14ac:dyDescent="0.15">
      <c r="B1262" s="7"/>
      <c r="D1262" s="9" t="s">
        <v>253</v>
      </c>
      <c r="F1262" s="8" t="s">
        <v>254</v>
      </c>
      <c r="H1262" s="2"/>
      <c r="I1262" s="2"/>
      <c r="J1262" s="2"/>
      <c r="K1262" s="2"/>
      <c r="L1262" s="2"/>
    </row>
    <row r="1263" spans="2:13" ht="4" hidden="1" customHeight="1" outlineLevel="1" x14ac:dyDescent="0.15">
      <c r="D1263" s="1"/>
      <c r="E1263" s="1"/>
      <c r="F1263" s="1"/>
      <c r="H1263" s="1"/>
      <c r="I1263" s="1"/>
      <c r="J1263" s="1"/>
      <c r="K1263" s="1"/>
      <c r="L1263" s="1"/>
    </row>
    <row r="1264" spans="2:13" s="1" customFormat="1" ht="15" hidden="1" customHeight="1" outlineLevel="1" x14ac:dyDescent="0.15">
      <c r="B1264" s="7"/>
      <c r="D1264" s="9" t="s">
        <v>280</v>
      </c>
      <c r="F1264" s="8" t="s">
        <v>255</v>
      </c>
      <c r="H1264" s="25"/>
      <c r="I1264" s="25"/>
      <c r="J1264" s="25"/>
      <c r="K1264" s="25"/>
      <c r="L1264" s="25"/>
    </row>
    <row r="1265" spans="2:13" hidden="1" outlineLevel="1" x14ac:dyDescent="0.15">
      <c r="D1265" s="1"/>
      <c r="E1265" s="1"/>
      <c r="F1265" s="1"/>
      <c r="H1265" s="1"/>
      <c r="I1265" s="1"/>
      <c r="J1265" s="1"/>
      <c r="K1265" s="1"/>
      <c r="L1265" s="1"/>
    </row>
    <row r="1266" spans="2:13" s="1" customFormat="1" ht="18" hidden="1" customHeight="1" outlineLevel="1" x14ac:dyDescent="0.15">
      <c r="B1266" s="7"/>
      <c r="C1266" s="91" t="s">
        <v>311</v>
      </c>
      <c r="D1266" s="91"/>
      <c r="E1266" s="91"/>
      <c r="F1266" s="92"/>
      <c r="G1266" s="92"/>
      <c r="H1266" s="92" t="s">
        <v>4</v>
      </c>
      <c r="I1266" s="92" t="s">
        <v>5</v>
      </c>
      <c r="J1266" s="92" t="s">
        <v>6</v>
      </c>
      <c r="K1266" s="92" t="s">
        <v>257</v>
      </c>
      <c r="L1266" s="92" t="s">
        <v>258</v>
      </c>
      <c r="M1266" s="92"/>
    </row>
    <row r="1267" spans="2:13" ht="10" hidden="1" customHeight="1" outlineLevel="1" x14ac:dyDescent="0.15">
      <c r="H1267" s="1"/>
      <c r="I1267" s="1"/>
      <c r="J1267" s="1"/>
      <c r="K1267" s="1"/>
      <c r="L1267" s="1"/>
    </row>
    <row r="1268" spans="2:13" s="1" customFormat="1" ht="15" hidden="1" customHeight="1" outlineLevel="1" x14ac:dyDescent="0.15">
      <c r="B1268" s="7"/>
      <c r="C1268" s="62"/>
      <c r="D1268" s="9" t="s">
        <v>318</v>
      </c>
      <c r="E1268"/>
      <c r="F1268" s="58" t="str">
        <f>F1256</f>
        <v>[currency code]</v>
      </c>
      <c r="H1268" s="23"/>
      <c r="I1268" s="23"/>
      <c r="J1268" s="23"/>
      <c r="K1268" s="23"/>
      <c r="L1268" s="23"/>
    </row>
    <row r="1269" spans="2:13" ht="10" hidden="1" customHeight="1" outlineLevel="1" x14ac:dyDescent="0.15">
      <c r="D1269" s="1"/>
      <c r="F1269" s="1"/>
      <c r="H1269" s="1"/>
      <c r="I1269" s="1"/>
      <c r="J1269" s="1"/>
      <c r="K1269" s="1"/>
      <c r="L1269" s="1"/>
    </row>
    <row r="1270" spans="2:13" ht="15" hidden="1" customHeight="1" outlineLevel="1" x14ac:dyDescent="0.15">
      <c r="D1270" s="60"/>
      <c r="F1270" s="1"/>
      <c r="H1270" s="98" t="s">
        <v>312</v>
      </c>
      <c r="I1270" s="1"/>
      <c r="J1270" s="1"/>
      <c r="K1270" s="1"/>
      <c r="L1270" s="1"/>
    </row>
    <row r="1271" spans="2:13" s="1" customFormat="1" ht="15" hidden="1" customHeight="1" outlineLevel="1" x14ac:dyDescent="0.15">
      <c r="B1271" s="7"/>
      <c r="D1271" s="9" t="s">
        <v>319</v>
      </c>
      <c r="E1271"/>
      <c r="F1271" s="8" t="str">
        <f t="shared" ref="F1271" si="40">ReportingCurrency</f>
        <v>USD</v>
      </c>
      <c r="H1271" s="28">
        <f>IF(H1258=0, 0, H1268/H1258)</f>
        <v>0</v>
      </c>
      <c r="I1271" s="28">
        <f>IF(I1258=0, 0, I1268/I1258)</f>
        <v>0</v>
      </c>
      <c r="J1271" s="28">
        <f>IF(J1258=0, 0, J1268/J1258)</f>
        <v>0</v>
      </c>
      <c r="K1271" s="28">
        <f>IF(K1258=0, 0, K1268/K1258)</f>
        <v>0</v>
      </c>
      <c r="L1271" s="28">
        <f>IF(L1258=0, 0, L1268/L1258)</f>
        <v>0</v>
      </c>
    </row>
    <row r="1272" spans="2:13" hidden="1" outlineLevel="1" x14ac:dyDescent="0.15"/>
    <row r="1273" spans="2:13" s="1" customFormat="1" ht="18" hidden="1" customHeight="1" outlineLevel="1" x14ac:dyDescent="0.15">
      <c r="B1273" s="7"/>
      <c r="C1273" s="91" t="s">
        <v>8</v>
      </c>
      <c r="D1273" s="91"/>
      <c r="E1273" s="91"/>
      <c r="F1273" s="92"/>
      <c r="G1273" s="92"/>
      <c r="H1273" s="92" t="s">
        <v>4</v>
      </c>
      <c r="I1273" s="92" t="s">
        <v>5</v>
      </c>
      <c r="J1273" s="92" t="s">
        <v>6</v>
      </c>
      <c r="K1273" s="92" t="s">
        <v>257</v>
      </c>
      <c r="L1273" s="92" t="s">
        <v>258</v>
      </c>
      <c r="M1273" s="92"/>
    </row>
    <row r="1274" spans="2:13" ht="10" hidden="1" customHeight="1" outlineLevel="1" x14ac:dyDescent="0.15">
      <c r="H1274" s="1"/>
      <c r="I1274" s="1"/>
      <c r="J1274" s="1"/>
      <c r="K1274" s="1"/>
      <c r="L1274" s="1"/>
    </row>
    <row r="1275" spans="2:13" ht="15" hidden="1" customHeight="1" outlineLevel="1" x14ac:dyDescent="0.15">
      <c r="D1275" s="9" t="s">
        <v>8</v>
      </c>
      <c r="F1275" s="1"/>
      <c r="H1275" s="99" t="str" cm="1">
        <f t="array" ref="H1275">IF(OR(E1276:E1277 = "!"), "Red alert = missing data","")</f>
        <v/>
      </c>
      <c r="I1275" s="1"/>
      <c r="J1275" s="1"/>
      <c r="K1275" s="1"/>
      <c r="L1275" s="1"/>
    </row>
    <row r="1276" spans="2:13" s="1" customFormat="1" ht="15" hidden="1" customHeight="1" outlineLevel="1" x14ac:dyDescent="0.15">
      <c r="B1276" s="7"/>
      <c r="D1276" s="59" t="s">
        <v>309</v>
      </c>
      <c r="E1276" s="61" t="str" cm="1">
        <f t="array" ref="E1276">IF(MAX((H1271:L1271&gt;=H1260:L1260) * (H1271:L1271 &lt;&gt; 0) * (H1276:L1276=0)) &gt;0, "!", "")</f>
        <v/>
      </c>
      <c r="F1276" s="8" t="s">
        <v>18</v>
      </c>
      <c r="H1276" s="23"/>
      <c r="I1276" s="23"/>
      <c r="J1276" s="23"/>
      <c r="K1276" s="23"/>
      <c r="L1276" s="23"/>
    </row>
    <row r="1277" spans="2:13" s="1" customFormat="1" ht="15" hidden="1" customHeight="1" outlineLevel="1" x14ac:dyDescent="0.15">
      <c r="B1277" s="7"/>
      <c r="D1277" s="59" t="s">
        <v>310</v>
      </c>
      <c r="E1277" s="61" t="str" cm="1">
        <f t="array" ref="E1277">IF(MAX((H1271:L1271&lt;H1260:L1260) * (H1271:L1271 &lt;&gt; 0) * (H1277:L1277=0)) &gt;0, "!", "")</f>
        <v/>
      </c>
      <c r="F1277" s="8" t="s">
        <v>18</v>
      </c>
      <c r="H1277" s="23"/>
      <c r="I1277" s="23"/>
      <c r="J1277" s="23"/>
      <c r="K1277" s="23"/>
      <c r="L1277" s="23"/>
    </row>
    <row r="1278" spans="2:13" s="1" customFormat="1" ht="15" hidden="1" customHeight="1" outlineLevel="1" x14ac:dyDescent="0.15">
      <c r="B1278" s="7"/>
      <c r="D1278" s="59" t="s">
        <v>305</v>
      </c>
      <c r="E1278"/>
      <c r="F1278" s="8" t="s">
        <v>18</v>
      </c>
      <c r="H1278" s="29">
        <f>H1276+IF(H1271&lt;H1260, H1277, 0)</f>
        <v>0</v>
      </c>
      <c r="I1278" s="29">
        <f>I1276+IF(I1271&lt;I1260, I1277, 0)</f>
        <v>0</v>
      </c>
      <c r="J1278" s="29">
        <f>J1276+IF(J1271&lt;J1260, J1277, 0)</f>
        <v>0</v>
      </c>
      <c r="K1278" s="29">
        <f>K1276+IF(K1271&lt;K1260, K1277, 0)</f>
        <v>0</v>
      </c>
      <c r="L1278" s="29">
        <f>L1276+IF(L1271&lt;L1260, L1277, 0)</f>
        <v>0</v>
      </c>
    </row>
    <row r="1279" spans="2:13" hidden="1" outlineLevel="1" x14ac:dyDescent="0.15">
      <c r="D1279" s="1"/>
      <c r="E1279" s="1"/>
      <c r="F1279" s="1"/>
      <c r="H1279" s="1"/>
      <c r="I1279" s="1"/>
      <c r="J1279" s="1"/>
      <c r="K1279" s="1"/>
      <c r="L1279" s="1"/>
    </row>
    <row r="1280" spans="2:13" s="1" customFormat="1" ht="18" hidden="1" customHeight="1" outlineLevel="1" x14ac:dyDescent="0.15">
      <c r="B1280" s="7"/>
      <c r="C1280" s="91" t="s">
        <v>10</v>
      </c>
      <c r="D1280" s="91"/>
      <c r="E1280" s="91"/>
      <c r="F1280" s="92"/>
      <c r="G1280" s="92"/>
      <c r="H1280" s="97" t="s">
        <v>4</v>
      </c>
      <c r="I1280" s="92" t="s">
        <v>5</v>
      </c>
      <c r="J1280" s="92" t="s">
        <v>6</v>
      </c>
      <c r="K1280" s="92" t="s">
        <v>257</v>
      </c>
      <c r="L1280" s="92" t="s">
        <v>258</v>
      </c>
      <c r="M1280" s="92"/>
    </row>
    <row r="1281" spans="2:13" ht="10" hidden="1" customHeight="1" outlineLevel="1" x14ac:dyDescent="0.15"/>
    <row r="1282" spans="2:13" s="1" customFormat="1" ht="15" hidden="1" customHeight="1" outlineLevel="1" x14ac:dyDescent="0.15">
      <c r="B1282" s="7"/>
      <c r="D1282" s="9" t="s">
        <v>17</v>
      </c>
      <c r="F1282" s="8" t="s">
        <v>9</v>
      </c>
      <c r="H1282" s="29">
        <f>H1278</f>
        <v>0</v>
      </c>
      <c r="I1282" s="29">
        <f>I1278</f>
        <v>0</v>
      </c>
      <c r="J1282" s="29">
        <f>J1278</f>
        <v>0</v>
      </c>
      <c r="K1282" s="29">
        <f>K1278</f>
        <v>0</v>
      </c>
      <c r="L1282" s="29">
        <f>L1278</f>
        <v>0</v>
      </c>
    </row>
    <row r="1283" spans="2:13" ht="4" hidden="1" customHeight="1" outlineLevel="1" x14ac:dyDescent="0.15">
      <c r="D1283" s="9"/>
      <c r="F1283" s="1"/>
      <c r="H1283" s="1"/>
      <c r="I1283" s="1"/>
      <c r="J1283" s="1"/>
      <c r="K1283" s="1"/>
      <c r="L1283" s="1"/>
    </row>
    <row r="1284" spans="2:13" s="1" customFormat="1" ht="15" hidden="1" customHeight="1" outlineLevel="1" x14ac:dyDescent="0.15">
      <c r="B1284" s="7"/>
      <c r="D1284" s="9" t="s">
        <v>249</v>
      </c>
      <c r="F1284" s="8" t="s">
        <v>9</v>
      </c>
      <c r="H1284" s="29">
        <f>IF(H1271&lt;H1260, H1277, 0)</f>
        <v>0</v>
      </c>
      <c r="I1284" s="29">
        <f>IF(I1271&lt;I1260, I1277, 0)</f>
        <v>0</v>
      </c>
      <c r="J1284" s="29">
        <f>IF(J1271&lt;J1260, J1277, 0)</f>
        <v>0</v>
      </c>
      <c r="K1284" s="29">
        <f>IF(K1271&lt;K1260, K1277, 0)</f>
        <v>0</v>
      </c>
      <c r="L1284" s="29">
        <f>IF(L1271&lt;L1260, L1277, 0)</f>
        <v>0</v>
      </c>
    </row>
    <row r="1285" spans="2:13" ht="4" hidden="1" customHeight="1" outlineLevel="1" x14ac:dyDescent="0.15">
      <c r="D1285" s="9"/>
      <c r="F1285" s="1"/>
      <c r="H1285" s="1"/>
      <c r="I1285" s="1"/>
      <c r="J1285" s="1"/>
      <c r="K1285" s="1"/>
      <c r="L1285" s="1"/>
    </row>
    <row r="1286" spans="2:13" s="1" customFormat="1" ht="15" hidden="1" customHeight="1" outlineLevel="1" x14ac:dyDescent="0.15">
      <c r="B1286" s="7"/>
      <c r="D1286" s="9" t="s">
        <v>11</v>
      </c>
      <c r="F1286" s="8" t="str">
        <f>ReportingCurrencyUnitLables</f>
        <v>USD 000s</v>
      </c>
      <c r="H1286" s="29">
        <f>H1260 * H1278 / 1000</f>
        <v>0</v>
      </c>
      <c r="I1286" s="29">
        <f>I1260 * I1278 / 1000</f>
        <v>0</v>
      </c>
      <c r="J1286" s="29">
        <f>J1260 * J1278 / 1000</f>
        <v>0</v>
      </c>
      <c r="K1286" s="29">
        <f>K1260 * K1278 / 1000</f>
        <v>0</v>
      </c>
      <c r="L1286" s="29">
        <f>L1260 * L1278 / 1000</f>
        <v>0</v>
      </c>
    </row>
    <row r="1287" spans="2:13" ht="4" hidden="1" customHeight="1" outlineLevel="1" x14ac:dyDescent="0.15">
      <c r="D1287" s="9"/>
      <c r="F1287" s="1"/>
      <c r="H1287" s="1"/>
      <c r="I1287" s="1"/>
      <c r="J1287" s="1"/>
      <c r="K1287" s="1"/>
      <c r="L1287" s="1"/>
    </row>
    <row r="1288" spans="2:13" s="1" customFormat="1" ht="15" hidden="1" customHeight="1" outlineLevel="1" x14ac:dyDescent="0.15">
      <c r="B1288" s="7"/>
      <c r="D1288" s="9" t="s">
        <v>13</v>
      </c>
      <c r="F1288" s="8" t="s">
        <v>14</v>
      </c>
      <c r="H1288" s="30">
        <f>IF(H1282=0,0,H1284 / H1282)</f>
        <v>0</v>
      </c>
      <c r="I1288" s="30">
        <f>IF(I1282=0,0,I1284 / I1282)</f>
        <v>0</v>
      </c>
      <c r="J1288" s="30">
        <f>IF(J1282=0,0,J1284 / J1282)</f>
        <v>0</v>
      </c>
      <c r="K1288" s="30">
        <f>IF(K1282=0,0,K1284 / K1282)</f>
        <v>0</v>
      </c>
      <c r="L1288" s="30">
        <f>IF(L1282=0,0,L1284 / L1282)</f>
        <v>0</v>
      </c>
    </row>
    <row r="1289" spans="2:13" ht="4" hidden="1" customHeight="1" outlineLevel="1" x14ac:dyDescent="0.15">
      <c r="D1289" s="9"/>
      <c r="F1289" s="1"/>
      <c r="H1289" s="1"/>
      <c r="I1289" s="1"/>
      <c r="J1289" s="1"/>
      <c r="K1289" s="1"/>
      <c r="L1289" s="1"/>
    </row>
    <row r="1290" spans="2:13" ht="15" hidden="1" customHeight="1" outlineLevel="1" x14ac:dyDescent="0.15">
      <c r="D1290" s="9" t="s">
        <v>302</v>
      </c>
      <c r="F1290" s="8" t="str">
        <f>ReportingCurrencyUnitLables</f>
        <v>USD 000s</v>
      </c>
      <c r="G1290" s="1"/>
      <c r="H1290" s="29">
        <f>MAX(0, H1260-H1271) * H1284 / 1000</f>
        <v>0</v>
      </c>
      <c r="I1290" s="29">
        <f t="shared" ref="I1290:L1290" si="41">MAX(0, I1260-I1271) * I1284 / 1000</f>
        <v>0</v>
      </c>
      <c r="J1290" s="29">
        <f t="shared" si="41"/>
        <v>0</v>
      </c>
      <c r="K1290" s="29">
        <f t="shared" si="41"/>
        <v>0</v>
      </c>
      <c r="L1290" s="29">
        <f t="shared" si="41"/>
        <v>0</v>
      </c>
    </row>
    <row r="1291" spans="2:13" ht="4" hidden="1" customHeight="1" outlineLevel="1" x14ac:dyDescent="0.15">
      <c r="D1291" s="9"/>
      <c r="F1291" s="1"/>
      <c r="H1291" s="1"/>
      <c r="I1291" s="1"/>
      <c r="J1291" s="1"/>
      <c r="K1291" s="1"/>
      <c r="L1291" s="1"/>
    </row>
    <row r="1292" spans="2:13" s="1" customFormat="1" ht="15" hidden="1" customHeight="1" outlineLevel="1" x14ac:dyDescent="0.15">
      <c r="B1292" s="7"/>
      <c r="D1292" s="9" t="s">
        <v>252</v>
      </c>
      <c r="F1292" s="8" t="s">
        <v>250</v>
      </c>
      <c r="H1292" s="30">
        <f>IF(H1286=0, 0, H1290/H1286)</f>
        <v>0</v>
      </c>
      <c r="I1292" s="30">
        <f>IF(I1286=0, 0, I1290/I1286)</f>
        <v>0</v>
      </c>
      <c r="J1292" s="30">
        <f>IF(J1286=0, 0, J1290/J1286)</f>
        <v>0</v>
      </c>
      <c r="K1292" s="30">
        <f>IF(K1286=0, 0, K1290/K1286)</f>
        <v>0</v>
      </c>
      <c r="L1292" s="30">
        <f>IF(L1286=0, 0, L1290/L1286)</f>
        <v>0</v>
      </c>
    </row>
    <row r="1293" spans="2:13" ht="4" hidden="1" customHeight="1" outlineLevel="1" x14ac:dyDescent="0.15">
      <c r="D1293" s="9"/>
      <c r="F1293" s="1"/>
      <c r="H1293" s="1"/>
      <c r="I1293" s="1"/>
      <c r="J1293" s="1"/>
      <c r="K1293" s="1"/>
      <c r="L1293" s="1"/>
    </row>
    <row r="1294" spans="2:13" s="1" customFormat="1" ht="15" hidden="1" customHeight="1" outlineLevel="1" x14ac:dyDescent="0.15">
      <c r="B1294" s="7"/>
      <c r="C1294" s="7"/>
      <c r="D1294" s="9" t="s">
        <v>251</v>
      </c>
      <c r="F1294" s="8" t="s">
        <v>259</v>
      </c>
      <c r="H1294" s="31"/>
      <c r="I1294" s="30">
        <f>IF(H1292=0, 0, -(I1292-H1292) / H1292)</f>
        <v>0</v>
      </c>
      <c r="J1294" s="30">
        <f>IF(I1292=0, 0, -(J1292-I1292) / I1292)</f>
        <v>0</v>
      </c>
      <c r="K1294" s="30">
        <f>IF(J1292=0, 0, -(K1292-J1292) / J1292)</f>
        <v>0</v>
      </c>
      <c r="L1294" s="30">
        <f>IF(K1292=0, 0, -(L1292-K1292) / K1292)</f>
        <v>0</v>
      </c>
    </row>
    <row r="1295" spans="2:13" hidden="1" outlineLevel="1" x14ac:dyDescent="0.15"/>
    <row r="1296" spans="2:13" s="1" customFormat="1" ht="18" hidden="1" customHeight="1" outlineLevel="1" x14ac:dyDescent="0.15">
      <c r="B1296" s="7"/>
      <c r="C1296" s="91" t="s">
        <v>241</v>
      </c>
      <c r="D1296" s="91"/>
      <c r="E1296" s="93">
        <f>IF(AND(J1247 = "Yes", OR(ISBLANK(Worker_Type_Filter), Worker_Type_Filter = H1252),
 OR(ISBLANK(Country_Filter), Country_Filter = J1252)), 1, 0)</f>
        <v>1</v>
      </c>
      <c r="F1296" s="92"/>
      <c r="G1296" s="92"/>
      <c r="H1296" s="92" t="s">
        <v>4</v>
      </c>
      <c r="I1296" s="92" t="s">
        <v>5</v>
      </c>
      <c r="J1296" s="92" t="s">
        <v>6</v>
      </c>
      <c r="K1296" s="92" t="s">
        <v>257</v>
      </c>
      <c r="L1296" s="92" t="s">
        <v>258</v>
      </c>
      <c r="M1296" s="92"/>
    </row>
    <row r="1297" spans="2:14" ht="10" hidden="1" customHeight="1" outlineLevel="1" x14ac:dyDescent="0.15">
      <c r="C1297" s="43" t="s">
        <v>248</v>
      </c>
    </row>
    <row r="1298" spans="2:14" ht="4" hidden="1" customHeight="1" outlineLevel="1" x14ac:dyDescent="0.15"/>
    <row r="1299" spans="2:14" s="1" customFormat="1" ht="15" hidden="1" customHeight="1" outlineLevel="1" x14ac:dyDescent="0.15">
      <c r="B1299" s="7"/>
      <c r="C1299" s="19">
        <v>1</v>
      </c>
      <c r="D1299" s="9" t="s">
        <v>17</v>
      </c>
      <c r="F1299" s="8" t="s">
        <v>9</v>
      </c>
      <c r="H1299" s="29">
        <f>H1282 * $E1296</f>
        <v>0</v>
      </c>
      <c r="I1299" s="29">
        <f>I1282 * $E1296</f>
        <v>0</v>
      </c>
      <c r="J1299" s="29">
        <f>J1282 * $E1296</f>
        <v>0</v>
      </c>
      <c r="K1299" s="29">
        <f>K1282 * $E1296</f>
        <v>0</v>
      </c>
      <c r="L1299" s="29">
        <f>L1282 * $E1296</f>
        <v>0</v>
      </c>
    </row>
    <row r="1300" spans="2:14" ht="4" hidden="1" customHeight="1" outlineLevel="1" x14ac:dyDescent="0.15">
      <c r="D1300" s="9"/>
      <c r="F1300" s="1"/>
      <c r="H1300" s="1"/>
      <c r="I1300" s="1"/>
      <c r="J1300" s="1"/>
      <c r="K1300" s="1"/>
      <c r="L1300" s="1"/>
    </row>
    <row r="1301" spans="2:14" s="1" customFormat="1" ht="15" hidden="1" customHeight="1" outlineLevel="1" x14ac:dyDescent="0.15">
      <c r="B1301" s="7"/>
      <c r="C1301" s="19">
        <v>2</v>
      </c>
      <c r="D1301" s="9" t="s">
        <v>249</v>
      </c>
      <c r="F1301" s="8" t="s">
        <v>9</v>
      </c>
      <c r="H1301" s="29">
        <f>H1284 * $E1296</f>
        <v>0</v>
      </c>
      <c r="I1301" s="29">
        <f>I1284 * $E1296</f>
        <v>0</v>
      </c>
      <c r="J1301" s="29">
        <f>J1284 * $E1296</f>
        <v>0</v>
      </c>
      <c r="K1301" s="29">
        <f>K1284 * $E1296</f>
        <v>0</v>
      </c>
      <c r="L1301" s="29">
        <f>L1284 * $E1296</f>
        <v>0</v>
      </c>
    </row>
    <row r="1302" spans="2:14" ht="4" hidden="1" customHeight="1" outlineLevel="1" x14ac:dyDescent="0.15">
      <c r="D1302" s="9"/>
      <c r="F1302" s="1"/>
      <c r="H1302" s="1"/>
      <c r="I1302" s="1"/>
      <c r="J1302" s="1"/>
      <c r="K1302" s="1"/>
      <c r="L1302" s="1"/>
    </row>
    <row r="1303" spans="2:14" s="1" customFormat="1" ht="15" hidden="1" customHeight="1" outlineLevel="1" x14ac:dyDescent="0.15">
      <c r="B1303" s="7"/>
      <c r="C1303" s="19">
        <v>3</v>
      </c>
      <c r="D1303" s="9" t="s">
        <v>11</v>
      </c>
      <c r="F1303" s="8" t="str">
        <f>ReportingCurrencyUnitLables</f>
        <v>USD 000s</v>
      </c>
      <c r="H1303" s="29">
        <f>H1286 * $E1296</f>
        <v>0</v>
      </c>
      <c r="I1303" s="29">
        <f>I1286 * $E1296</f>
        <v>0</v>
      </c>
      <c r="J1303" s="29">
        <f>J1286 * $E1296</f>
        <v>0</v>
      </c>
      <c r="K1303" s="29">
        <f>K1286 * $E1296</f>
        <v>0</v>
      </c>
      <c r="L1303" s="29">
        <f>L1286 * $E1296</f>
        <v>0</v>
      </c>
    </row>
    <row r="1304" spans="2:14" ht="4" hidden="1" customHeight="1" outlineLevel="1" x14ac:dyDescent="0.15">
      <c r="D1304" s="9"/>
      <c r="F1304" s="1"/>
      <c r="H1304" s="1"/>
      <c r="I1304" s="1"/>
      <c r="J1304" s="1"/>
      <c r="K1304" s="1"/>
      <c r="L1304" s="1"/>
    </row>
    <row r="1305" spans="2:14" s="1" customFormat="1" ht="15" hidden="1" customHeight="1" outlineLevel="1" x14ac:dyDescent="0.15">
      <c r="B1305" s="7"/>
      <c r="C1305" s="19">
        <v>4</v>
      </c>
      <c r="D1305" s="9" t="s">
        <v>256</v>
      </c>
      <c r="F1305" s="8" t="str">
        <f>ReportingCurrencyUnitLables</f>
        <v>USD 000s</v>
      </c>
      <c r="H1305" s="29">
        <f>H1290 * $E1296</f>
        <v>0</v>
      </c>
      <c r="I1305" s="29">
        <f>I1290 * $E1296</f>
        <v>0</v>
      </c>
      <c r="J1305" s="29">
        <f>J1290 * $E1296</f>
        <v>0</v>
      </c>
      <c r="K1305" s="29">
        <f>K1290 * $E1296</f>
        <v>0</v>
      </c>
      <c r="L1305" s="29">
        <f>L1290 * $E1296</f>
        <v>0</v>
      </c>
    </row>
    <row r="1306" spans="2:14" ht="4" hidden="1" customHeight="1" outlineLevel="1" x14ac:dyDescent="0.15">
      <c r="D1306" s="9"/>
      <c r="F1306" s="1"/>
      <c r="H1306" s="1"/>
      <c r="I1306" s="1"/>
      <c r="J1306" s="1"/>
      <c r="K1306" s="1"/>
      <c r="L1306" s="1"/>
    </row>
    <row r="1307" spans="2:14" ht="10" hidden="1" customHeight="1" outlineLevel="1" x14ac:dyDescent="0.15">
      <c r="B1307" s="44"/>
      <c r="C1307" s="41"/>
      <c r="D1307" s="41"/>
      <c r="E1307" s="41"/>
      <c r="F1307" s="41"/>
      <c r="G1307" s="41"/>
      <c r="H1307" s="41"/>
      <c r="I1307" s="45"/>
      <c r="J1307" s="45"/>
      <c r="K1307" s="45"/>
      <c r="L1307" s="41"/>
      <c r="M1307" s="41"/>
      <c r="N1307" s="1"/>
    </row>
    <row r="1308" spans="2:14" ht="10" customHeight="1" x14ac:dyDescent="0.15">
      <c r="B1308" s="44"/>
      <c r="C1308" s="41"/>
      <c r="D1308" s="41"/>
      <c r="E1308" s="41"/>
      <c r="F1308" s="41"/>
      <c r="G1308" s="41"/>
      <c r="H1308" s="41"/>
      <c r="I1308" s="45"/>
      <c r="J1308" s="45"/>
      <c r="K1308" s="45"/>
      <c r="L1308" s="41"/>
      <c r="M1308" s="41"/>
      <c r="N1308" s="1"/>
    </row>
    <row r="1309" spans="2:14" s="1" customFormat="1" ht="19" collapsed="1" x14ac:dyDescent="0.15">
      <c r="B1309" s="83" cm="1">
        <f t="array" aca="1" ref="B1309" ca="1">MAX($B$2:OFFSET(B1309,-1,0)+1)</f>
        <v>22</v>
      </c>
      <c r="C1309" s="84" t="str">
        <f>UPPER(J1314) &amp;" / " &amp; K1314  &amp; " / " &amp; L1314 &amp; " / " &amp; H1314</f>
        <v xml:space="preserve"> /  /  / </v>
      </c>
      <c r="D1309" s="84"/>
      <c r="E1309" s="41"/>
      <c r="F1309" s="41"/>
      <c r="G1309" s="41"/>
      <c r="H1309" s="61" t="str">
        <f>IF(COUNTIF(E1311:E1367, "!")&gt;0, "!", "")</f>
        <v/>
      </c>
      <c r="I1309" s="18" t="s">
        <v>240</v>
      </c>
      <c r="J1309" s="2" t="s">
        <v>210</v>
      </c>
      <c r="K1309" s="18" t="s">
        <v>267</v>
      </c>
      <c r="L1309" s="42">
        <f>E1358</f>
        <v>1</v>
      </c>
      <c r="M1309" s="41"/>
    </row>
    <row r="1310" spans="2:14" s="1" customFormat="1" ht="4" hidden="1" customHeight="1" outlineLevel="1" x14ac:dyDescent="0.15">
      <c r="B1310" s="88"/>
      <c r="C1310" s="89"/>
      <c r="D1310" s="89"/>
      <c r="E1310" s="89"/>
      <c r="F1310" s="89"/>
      <c r="G1310" s="89"/>
      <c r="H1310" s="89"/>
      <c r="I1310" s="90"/>
      <c r="J1310" s="90"/>
      <c r="K1310" s="90"/>
      <c r="L1310" s="89"/>
      <c r="M1310" s="89"/>
    </row>
    <row r="1311" spans="2:14" ht="10" hidden="1" customHeight="1" outlineLevel="1" x14ac:dyDescent="0.15"/>
    <row r="1312" spans="2:14" ht="15" hidden="1" customHeight="1" outlineLevel="1" x14ac:dyDescent="0.15">
      <c r="D1312" s="1"/>
      <c r="E1312" s="1"/>
      <c r="H1312" s="4" t="s">
        <v>1</v>
      </c>
      <c r="J1312" s="4" t="s">
        <v>0</v>
      </c>
      <c r="K1312" s="4" t="s">
        <v>209</v>
      </c>
      <c r="L1312" s="4" t="s">
        <v>264</v>
      </c>
    </row>
    <row r="1313" spans="2:13" ht="5" hidden="1" customHeight="1" outlineLevel="1" x14ac:dyDescent="0.15">
      <c r="D1313" s="1"/>
      <c r="E1313" s="1"/>
      <c r="H1313" s="1"/>
      <c r="J1313" s="1"/>
      <c r="K1313" s="1"/>
      <c r="L1313" s="1"/>
    </row>
    <row r="1314" spans="2:13" ht="15" hidden="1" customHeight="1" outlineLevel="1" x14ac:dyDescent="0.15">
      <c r="D1314" s="9" t="s">
        <v>2</v>
      </c>
      <c r="E1314" s="1"/>
      <c r="H1314" s="2"/>
      <c r="J1314" s="2"/>
      <c r="K1314" s="2"/>
      <c r="L1314" s="2"/>
    </row>
    <row r="1315" spans="2:13" hidden="1" outlineLevel="1" x14ac:dyDescent="0.15">
      <c r="D1315" s="1"/>
      <c r="E1315" s="1"/>
      <c r="F1315" s="1"/>
      <c r="H1315" s="1"/>
      <c r="I1315" s="1"/>
      <c r="J1315" s="1"/>
      <c r="K1315" s="1"/>
      <c r="L1315" s="1"/>
    </row>
    <row r="1316" spans="2:13" s="1" customFormat="1" ht="18" hidden="1" customHeight="1" outlineLevel="1" x14ac:dyDescent="0.15">
      <c r="B1316" s="7"/>
      <c r="C1316" s="91" t="s">
        <v>3</v>
      </c>
      <c r="D1316" s="91"/>
      <c r="E1316" s="91"/>
      <c r="F1316" s="92"/>
      <c r="G1316" s="92"/>
      <c r="H1316" s="92" t="s">
        <v>4</v>
      </c>
      <c r="I1316" s="92" t="s">
        <v>5</v>
      </c>
      <c r="J1316" s="92" t="s">
        <v>6</v>
      </c>
      <c r="K1316" s="92" t="s">
        <v>257</v>
      </c>
      <c r="L1316" s="92" t="s">
        <v>258</v>
      </c>
      <c r="M1316" s="92"/>
    </row>
    <row r="1317" spans="2:13" ht="10" hidden="1" customHeight="1" outlineLevel="1" x14ac:dyDescent="0.15">
      <c r="H1317" s="1"/>
      <c r="I1317" s="1"/>
      <c r="J1317" s="1"/>
      <c r="K1317" s="1"/>
      <c r="L1317" s="1"/>
    </row>
    <row r="1318" spans="2:13" s="1" customFormat="1" ht="15" hidden="1" customHeight="1" outlineLevel="1" x14ac:dyDescent="0.15">
      <c r="B1318" s="7"/>
      <c r="D1318" s="9" t="s">
        <v>3</v>
      </c>
      <c r="F1318" s="17" t="s">
        <v>321</v>
      </c>
      <c r="H1318" s="22"/>
      <c r="I1318" s="22"/>
      <c r="J1318" s="22"/>
      <c r="K1318" s="22"/>
      <c r="L1318" s="22"/>
    </row>
    <row r="1319" spans="2:13" ht="4" hidden="1" customHeight="1" outlineLevel="1" x14ac:dyDescent="0.15">
      <c r="D1319" s="1"/>
      <c r="E1319" s="1"/>
      <c r="F1319" s="1"/>
      <c r="H1319" s="1"/>
      <c r="I1319" s="1"/>
      <c r="J1319" s="1"/>
      <c r="K1319" s="1"/>
      <c r="L1319" s="1"/>
    </row>
    <row r="1320" spans="2:13" s="1" customFormat="1" ht="15" hidden="1" customHeight="1" outlineLevel="1" x14ac:dyDescent="0.15">
      <c r="B1320" s="7"/>
      <c r="D1320" s="9" t="s">
        <v>246</v>
      </c>
      <c r="F1320" s="8" t="str">
        <f>F1322 &amp; ":" &amp; F1318</f>
        <v>USD:[currency code]</v>
      </c>
      <c r="H1320" s="24"/>
      <c r="I1320" s="24"/>
      <c r="J1320" s="24"/>
      <c r="K1320" s="24"/>
      <c r="L1320" s="24"/>
    </row>
    <row r="1321" spans="2:13" ht="4" hidden="1" customHeight="1" outlineLevel="1" x14ac:dyDescent="0.15">
      <c r="D1321" s="1"/>
      <c r="E1321" s="1"/>
      <c r="F1321" s="1"/>
      <c r="H1321" s="1"/>
      <c r="I1321" s="1"/>
      <c r="J1321" s="1"/>
      <c r="K1321" s="1"/>
      <c r="L1321" s="1"/>
    </row>
    <row r="1322" spans="2:13" s="1" customFormat="1" ht="15" hidden="1" customHeight="1" outlineLevel="1" x14ac:dyDescent="0.15">
      <c r="B1322" s="7"/>
      <c r="D1322" s="9" t="s">
        <v>16</v>
      </c>
      <c r="F1322" s="8" t="str">
        <f>ReportingCurrency</f>
        <v>USD</v>
      </c>
      <c r="H1322" s="28">
        <f>IF(H1320=0, 0, H1318/H1320)</f>
        <v>0</v>
      </c>
      <c r="I1322" s="28">
        <f>IF(I1320=0, 0, I1318/I1320)</f>
        <v>0</v>
      </c>
      <c r="J1322" s="28">
        <f>IF(J1320=0, 0, J1318/J1320)</f>
        <v>0</v>
      </c>
      <c r="K1322" s="28">
        <f>IF(K1320=0, 0, K1318/K1320)</f>
        <v>0</v>
      </c>
      <c r="L1322" s="28">
        <f>IF(L1320=0, 0, L1318/L1320)</f>
        <v>0</v>
      </c>
    </row>
    <row r="1323" spans="2:13" ht="4" hidden="1" customHeight="1" outlineLevel="1" x14ac:dyDescent="0.15">
      <c r="D1323" s="1"/>
      <c r="E1323" s="1"/>
      <c r="F1323" s="1"/>
      <c r="H1323" s="1"/>
      <c r="I1323" s="1"/>
      <c r="J1323" s="1"/>
      <c r="K1323" s="1"/>
      <c r="L1323" s="1"/>
    </row>
    <row r="1324" spans="2:13" s="1" customFormat="1" ht="15" hidden="1" customHeight="1" outlineLevel="1" x14ac:dyDescent="0.15">
      <c r="B1324" s="7"/>
      <c r="D1324" s="9" t="s">
        <v>253</v>
      </c>
      <c r="F1324" s="8" t="s">
        <v>254</v>
      </c>
      <c r="H1324" s="2"/>
      <c r="I1324" s="2"/>
      <c r="J1324" s="2"/>
      <c r="K1324" s="2"/>
      <c r="L1324" s="2"/>
    </row>
    <row r="1325" spans="2:13" ht="4" hidden="1" customHeight="1" outlineLevel="1" x14ac:dyDescent="0.15">
      <c r="D1325" s="1"/>
      <c r="E1325" s="1"/>
      <c r="F1325" s="1"/>
      <c r="H1325" s="1"/>
      <c r="I1325" s="1"/>
      <c r="J1325" s="1"/>
      <c r="K1325" s="1"/>
      <c r="L1325" s="1"/>
    </row>
    <row r="1326" spans="2:13" s="1" customFormat="1" ht="15" hidden="1" customHeight="1" outlineLevel="1" x14ac:dyDescent="0.15">
      <c r="B1326" s="7"/>
      <c r="D1326" s="9" t="s">
        <v>280</v>
      </c>
      <c r="F1326" s="8" t="s">
        <v>255</v>
      </c>
      <c r="H1326" s="25"/>
      <c r="I1326" s="25"/>
      <c r="J1326" s="25"/>
      <c r="K1326" s="25"/>
      <c r="L1326" s="25"/>
    </row>
    <row r="1327" spans="2:13" hidden="1" outlineLevel="1" x14ac:dyDescent="0.15">
      <c r="D1327" s="1"/>
      <c r="E1327" s="1"/>
      <c r="F1327" s="1"/>
      <c r="H1327" s="1"/>
      <c r="I1327" s="1"/>
      <c r="J1327" s="1"/>
      <c r="K1327" s="1"/>
      <c r="L1327" s="1"/>
    </row>
    <row r="1328" spans="2:13" s="1" customFormat="1" ht="18" hidden="1" customHeight="1" outlineLevel="1" x14ac:dyDescent="0.15">
      <c r="B1328" s="7"/>
      <c r="C1328" s="91" t="s">
        <v>311</v>
      </c>
      <c r="D1328" s="91"/>
      <c r="E1328" s="91"/>
      <c r="F1328" s="92"/>
      <c r="G1328" s="92"/>
      <c r="H1328" s="92" t="s">
        <v>4</v>
      </c>
      <c r="I1328" s="92" t="s">
        <v>5</v>
      </c>
      <c r="J1328" s="92" t="s">
        <v>6</v>
      </c>
      <c r="K1328" s="92" t="s">
        <v>257</v>
      </c>
      <c r="L1328" s="92" t="s">
        <v>258</v>
      </c>
      <c r="M1328" s="92"/>
    </row>
    <row r="1329" spans="2:13" ht="10" hidden="1" customHeight="1" outlineLevel="1" x14ac:dyDescent="0.15">
      <c r="H1329" s="1"/>
      <c r="I1329" s="1"/>
      <c r="J1329" s="1"/>
      <c r="K1329" s="1"/>
      <c r="L1329" s="1"/>
    </row>
    <row r="1330" spans="2:13" s="1" customFormat="1" ht="15" hidden="1" customHeight="1" outlineLevel="1" x14ac:dyDescent="0.15">
      <c r="B1330" s="7"/>
      <c r="C1330" s="62"/>
      <c r="D1330" s="9" t="s">
        <v>318</v>
      </c>
      <c r="E1330"/>
      <c r="F1330" s="58" t="str">
        <f>F1318</f>
        <v>[currency code]</v>
      </c>
      <c r="H1330" s="23"/>
      <c r="I1330" s="23"/>
      <c r="J1330" s="23"/>
      <c r="K1330" s="23"/>
      <c r="L1330" s="23"/>
    </row>
    <row r="1331" spans="2:13" ht="10" hidden="1" customHeight="1" outlineLevel="1" x14ac:dyDescent="0.15">
      <c r="D1331" s="1"/>
      <c r="F1331" s="1"/>
      <c r="H1331" s="1"/>
      <c r="I1331" s="1"/>
      <c r="J1331" s="1"/>
      <c r="K1331" s="1"/>
      <c r="L1331" s="1"/>
    </row>
    <row r="1332" spans="2:13" ht="15" hidden="1" customHeight="1" outlineLevel="1" x14ac:dyDescent="0.15">
      <c r="D1332" s="60"/>
      <c r="F1332" s="1"/>
      <c r="H1332" s="98" t="s">
        <v>312</v>
      </c>
      <c r="I1332" s="1"/>
      <c r="J1332" s="1"/>
      <c r="K1332" s="1"/>
      <c r="L1332" s="1"/>
    </row>
    <row r="1333" spans="2:13" s="1" customFormat="1" ht="15" hidden="1" customHeight="1" outlineLevel="1" x14ac:dyDescent="0.15">
      <c r="B1333" s="7"/>
      <c r="D1333" s="9" t="s">
        <v>319</v>
      </c>
      <c r="E1333"/>
      <c r="F1333" s="8" t="str">
        <f t="shared" ref="F1333" si="42">ReportingCurrency</f>
        <v>USD</v>
      </c>
      <c r="H1333" s="28">
        <f>IF(H1320=0, 0, H1330/H1320)</f>
        <v>0</v>
      </c>
      <c r="I1333" s="28">
        <f>IF(I1320=0, 0, I1330/I1320)</f>
        <v>0</v>
      </c>
      <c r="J1333" s="28">
        <f>IF(J1320=0, 0, J1330/J1320)</f>
        <v>0</v>
      </c>
      <c r="K1333" s="28">
        <f>IF(K1320=0, 0, K1330/K1320)</f>
        <v>0</v>
      </c>
      <c r="L1333" s="28">
        <f>IF(L1320=0, 0, L1330/L1320)</f>
        <v>0</v>
      </c>
    </row>
    <row r="1334" spans="2:13" hidden="1" outlineLevel="1" x14ac:dyDescent="0.15"/>
    <row r="1335" spans="2:13" s="1" customFormat="1" ht="18" hidden="1" customHeight="1" outlineLevel="1" x14ac:dyDescent="0.15">
      <c r="B1335" s="7"/>
      <c r="C1335" s="91" t="s">
        <v>8</v>
      </c>
      <c r="D1335" s="91"/>
      <c r="E1335" s="91"/>
      <c r="F1335" s="92"/>
      <c r="G1335" s="92"/>
      <c r="H1335" s="92" t="s">
        <v>4</v>
      </c>
      <c r="I1335" s="92" t="s">
        <v>5</v>
      </c>
      <c r="J1335" s="92" t="s">
        <v>6</v>
      </c>
      <c r="K1335" s="92" t="s">
        <v>257</v>
      </c>
      <c r="L1335" s="92" t="s">
        <v>258</v>
      </c>
      <c r="M1335" s="92"/>
    </row>
    <row r="1336" spans="2:13" ht="10" hidden="1" customHeight="1" outlineLevel="1" x14ac:dyDescent="0.15">
      <c r="H1336" s="1"/>
      <c r="I1336" s="1"/>
      <c r="J1336" s="1"/>
      <c r="K1336" s="1"/>
      <c r="L1336" s="1"/>
    </row>
    <row r="1337" spans="2:13" ht="15" hidden="1" customHeight="1" outlineLevel="1" x14ac:dyDescent="0.15">
      <c r="D1337" s="9" t="s">
        <v>8</v>
      </c>
      <c r="F1337" s="1"/>
      <c r="H1337" s="99" t="str" cm="1">
        <f t="array" ref="H1337">IF(OR(E1338:E1339 = "!"), "Red alert = missing data","")</f>
        <v/>
      </c>
      <c r="I1337" s="1"/>
      <c r="J1337" s="1"/>
      <c r="K1337" s="1"/>
      <c r="L1337" s="1"/>
    </row>
    <row r="1338" spans="2:13" s="1" customFormat="1" ht="15" hidden="1" customHeight="1" outlineLevel="1" x14ac:dyDescent="0.15">
      <c r="B1338" s="7"/>
      <c r="D1338" s="59" t="s">
        <v>309</v>
      </c>
      <c r="E1338" s="61" t="str" cm="1">
        <f t="array" ref="E1338">IF(MAX((H1333:L1333&gt;=H1322:L1322) * (H1333:L1333 &lt;&gt; 0) * (H1338:L1338=0)) &gt;0, "!", "")</f>
        <v/>
      </c>
      <c r="F1338" s="8" t="s">
        <v>18</v>
      </c>
      <c r="H1338" s="23"/>
      <c r="I1338" s="23"/>
      <c r="J1338" s="23"/>
      <c r="K1338" s="23"/>
      <c r="L1338" s="23"/>
    </row>
    <row r="1339" spans="2:13" s="1" customFormat="1" ht="15" hidden="1" customHeight="1" outlineLevel="1" x14ac:dyDescent="0.15">
      <c r="B1339" s="7"/>
      <c r="D1339" s="59" t="s">
        <v>310</v>
      </c>
      <c r="E1339" s="61" t="str" cm="1">
        <f t="array" ref="E1339">IF(MAX((H1333:L1333&lt;H1322:L1322) * (H1333:L1333 &lt;&gt; 0) * (H1339:L1339=0)) &gt;0, "!", "")</f>
        <v/>
      </c>
      <c r="F1339" s="8" t="s">
        <v>18</v>
      </c>
      <c r="H1339" s="23"/>
      <c r="I1339" s="23"/>
      <c r="J1339" s="23"/>
      <c r="K1339" s="23"/>
      <c r="L1339" s="23"/>
    </row>
    <row r="1340" spans="2:13" s="1" customFormat="1" ht="15" hidden="1" customHeight="1" outlineLevel="1" x14ac:dyDescent="0.15">
      <c r="B1340" s="7"/>
      <c r="D1340" s="59" t="s">
        <v>305</v>
      </c>
      <c r="E1340"/>
      <c r="F1340" s="8" t="s">
        <v>18</v>
      </c>
      <c r="H1340" s="29">
        <f>H1338+IF(H1333&lt;H1322, H1339, 0)</f>
        <v>0</v>
      </c>
      <c r="I1340" s="29">
        <f>I1338+IF(I1333&lt;I1322, I1339, 0)</f>
        <v>0</v>
      </c>
      <c r="J1340" s="29">
        <f>J1338+IF(J1333&lt;J1322, J1339, 0)</f>
        <v>0</v>
      </c>
      <c r="K1340" s="29">
        <f>K1338+IF(K1333&lt;K1322, K1339, 0)</f>
        <v>0</v>
      </c>
      <c r="L1340" s="29">
        <f>L1338+IF(L1333&lt;L1322, L1339, 0)</f>
        <v>0</v>
      </c>
    </row>
    <row r="1341" spans="2:13" hidden="1" outlineLevel="1" x14ac:dyDescent="0.15">
      <c r="D1341" s="1"/>
      <c r="E1341" s="1"/>
      <c r="F1341" s="1"/>
      <c r="H1341" s="1"/>
      <c r="I1341" s="1"/>
      <c r="J1341" s="1"/>
      <c r="K1341" s="1"/>
      <c r="L1341" s="1"/>
    </row>
    <row r="1342" spans="2:13" s="1" customFormat="1" ht="18" hidden="1" customHeight="1" outlineLevel="1" x14ac:dyDescent="0.15">
      <c r="B1342" s="7"/>
      <c r="C1342" s="91" t="s">
        <v>10</v>
      </c>
      <c r="D1342" s="91"/>
      <c r="E1342" s="91"/>
      <c r="F1342" s="92"/>
      <c r="G1342" s="92"/>
      <c r="H1342" s="97" t="s">
        <v>4</v>
      </c>
      <c r="I1342" s="92" t="s">
        <v>5</v>
      </c>
      <c r="J1342" s="92" t="s">
        <v>6</v>
      </c>
      <c r="K1342" s="92" t="s">
        <v>257</v>
      </c>
      <c r="L1342" s="92" t="s">
        <v>258</v>
      </c>
      <c r="M1342" s="92"/>
    </row>
    <row r="1343" spans="2:13" ht="10" hidden="1" customHeight="1" outlineLevel="1" x14ac:dyDescent="0.15"/>
    <row r="1344" spans="2:13" s="1" customFormat="1" ht="15" hidden="1" customHeight="1" outlineLevel="1" x14ac:dyDescent="0.15">
      <c r="B1344" s="7"/>
      <c r="D1344" s="9" t="s">
        <v>17</v>
      </c>
      <c r="F1344" s="8" t="s">
        <v>9</v>
      </c>
      <c r="H1344" s="29">
        <f>H1340</f>
        <v>0</v>
      </c>
      <c r="I1344" s="29">
        <f>I1340</f>
        <v>0</v>
      </c>
      <c r="J1344" s="29">
        <f>J1340</f>
        <v>0</v>
      </c>
      <c r="K1344" s="29">
        <f>K1340</f>
        <v>0</v>
      </c>
      <c r="L1344" s="29">
        <f>L1340</f>
        <v>0</v>
      </c>
    </row>
    <row r="1345" spans="2:13" ht="4" hidden="1" customHeight="1" outlineLevel="1" x14ac:dyDescent="0.15">
      <c r="D1345" s="9"/>
      <c r="F1345" s="1"/>
      <c r="H1345" s="1"/>
      <c r="I1345" s="1"/>
      <c r="J1345" s="1"/>
      <c r="K1345" s="1"/>
      <c r="L1345" s="1"/>
    </row>
    <row r="1346" spans="2:13" s="1" customFormat="1" ht="15" hidden="1" customHeight="1" outlineLevel="1" x14ac:dyDescent="0.15">
      <c r="B1346" s="7"/>
      <c r="D1346" s="9" t="s">
        <v>249</v>
      </c>
      <c r="F1346" s="8" t="s">
        <v>9</v>
      </c>
      <c r="H1346" s="29">
        <f>IF(H1333&lt;H1322, H1339, 0)</f>
        <v>0</v>
      </c>
      <c r="I1346" s="29">
        <f>IF(I1333&lt;I1322, I1339, 0)</f>
        <v>0</v>
      </c>
      <c r="J1346" s="29">
        <f>IF(J1333&lt;J1322, J1339, 0)</f>
        <v>0</v>
      </c>
      <c r="K1346" s="29">
        <f>IF(K1333&lt;K1322, K1339, 0)</f>
        <v>0</v>
      </c>
      <c r="L1346" s="29">
        <f>IF(L1333&lt;L1322, L1339, 0)</f>
        <v>0</v>
      </c>
    </row>
    <row r="1347" spans="2:13" ht="4" hidden="1" customHeight="1" outlineLevel="1" x14ac:dyDescent="0.15">
      <c r="D1347" s="9"/>
      <c r="F1347" s="1"/>
      <c r="H1347" s="1"/>
      <c r="I1347" s="1"/>
      <c r="J1347" s="1"/>
      <c r="K1347" s="1"/>
      <c r="L1347" s="1"/>
    </row>
    <row r="1348" spans="2:13" s="1" customFormat="1" ht="15" hidden="1" customHeight="1" outlineLevel="1" x14ac:dyDescent="0.15">
      <c r="B1348" s="7"/>
      <c r="D1348" s="9" t="s">
        <v>11</v>
      </c>
      <c r="F1348" s="8" t="str">
        <f>ReportingCurrencyUnitLables</f>
        <v>USD 000s</v>
      </c>
      <c r="H1348" s="29">
        <f>H1322 * H1340 / 1000</f>
        <v>0</v>
      </c>
      <c r="I1348" s="29">
        <f>I1322 * I1340 / 1000</f>
        <v>0</v>
      </c>
      <c r="J1348" s="29">
        <f>J1322 * J1340 / 1000</f>
        <v>0</v>
      </c>
      <c r="K1348" s="29">
        <f>K1322 * K1340 / 1000</f>
        <v>0</v>
      </c>
      <c r="L1348" s="29">
        <f>L1322 * L1340 / 1000</f>
        <v>0</v>
      </c>
    </row>
    <row r="1349" spans="2:13" ht="4" hidden="1" customHeight="1" outlineLevel="1" x14ac:dyDescent="0.15">
      <c r="D1349" s="9"/>
      <c r="F1349" s="1"/>
      <c r="H1349" s="1"/>
      <c r="I1349" s="1"/>
      <c r="J1349" s="1"/>
      <c r="K1349" s="1"/>
      <c r="L1349" s="1"/>
    </row>
    <row r="1350" spans="2:13" s="1" customFormat="1" ht="15" hidden="1" customHeight="1" outlineLevel="1" x14ac:dyDescent="0.15">
      <c r="B1350" s="7"/>
      <c r="D1350" s="9" t="s">
        <v>13</v>
      </c>
      <c r="F1350" s="8" t="s">
        <v>14</v>
      </c>
      <c r="H1350" s="30">
        <f>IF(H1344=0,0,H1346 / H1344)</f>
        <v>0</v>
      </c>
      <c r="I1350" s="30">
        <f>IF(I1344=0,0,I1346 / I1344)</f>
        <v>0</v>
      </c>
      <c r="J1350" s="30">
        <f>IF(J1344=0,0,J1346 / J1344)</f>
        <v>0</v>
      </c>
      <c r="K1350" s="30">
        <f>IF(K1344=0,0,K1346 / K1344)</f>
        <v>0</v>
      </c>
      <c r="L1350" s="30">
        <f>IF(L1344=0,0,L1346 / L1344)</f>
        <v>0</v>
      </c>
    </row>
    <row r="1351" spans="2:13" ht="4" hidden="1" customHeight="1" outlineLevel="1" x14ac:dyDescent="0.15">
      <c r="D1351" s="9"/>
      <c r="F1351" s="1"/>
      <c r="H1351" s="1"/>
      <c r="I1351" s="1"/>
      <c r="J1351" s="1"/>
      <c r="K1351" s="1"/>
      <c r="L1351" s="1"/>
    </row>
    <row r="1352" spans="2:13" ht="15" hidden="1" customHeight="1" outlineLevel="1" x14ac:dyDescent="0.15">
      <c r="D1352" s="9" t="s">
        <v>302</v>
      </c>
      <c r="F1352" s="8" t="str">
        <f>ReportingCurrencyUnitLables</f>
        <v>USD 000s</v>
      </c>
      <c r="G1352" s="1"/>
      <c r="H1352" s="29">
        <f>MAX(0, H1322-H1333) * H1346 / 1000</f>
        <v>0</v>
      </c>
      <c r="I1352" s="29">
        <f t="shared" ref="I1352:L1352" si="43">MAX(0, I1322-I1333) * I1346 / 1000</f>
        <v>0</v>
      </c>
      <c r="J1352" s="29">
        <f t="shared" si="43"/>
        <v>0</v>
      </c>
      <c r="K1352" s="29">
        <f t="shared" si="43"/>
        <v>0</v>
      </c>
      <c r="L1352" s="29">
        <f t="shared" si="43"/>
        <v>0</v>
      </c>
    </row>
    <row r="1353" spans="2:13" ht="4" hidden="1" customHeight="1" outlineLevel="1" x14ac:dyDescent="0.15">
      <c r="D1353" s="9"/>
      <c r="F1353" s="1"/>
      <c r="H1353" s="1"/>
      <c r="I1353" s="1"/>
      <c r="J1353" s="1"/>
      <c r="K1353" s="1"/>
      <c r="L1353" s="1"/>
    </row>
    <row r="1354" spans="2:13" s="1" customFormat="1" ht="15" hidden="1" customHeight="1" outlineLevel="1" x14ac:dyDescent="0.15">
      <c r="B1354" s="7"/>
      <c r="D1354" s="9" t="s">
        <v>252</v>
      </c>
      <c r="F1354" s="8" t="s">
        <v>250</v>
      </c>
      <c r="H1354" s="30">
        <f>IF(H1348=0, 0, H1352/H1348)</f>
        <v>0</v>
      </c>
      <c r="I1354" s="30">
        <f>IF(I1348=0, 0, I1352/I1348)</f>
        <v>0</v>
      </c>
      <c r="J1354" s="30">
        <f>IF(J1348=0, 0, J1352/J1348)</f>
        <v>0</v>
      </c>
      <c r="K1354" s="30">
        <f>IF(K1348=0, 0, K1352/K1348)</f>
        <v>0</v>
      </c>
      <c r="L1354" s="30">
        <f>IF(L1348=0, 0, L1352/L1348)</f>
        <v>0</v>
      </c>
    </row>
    <row r="1355" spans="2:13" ht="4" hidden="1" customHeight="1" outlineLevel="1" x14ac:dyDescent="0.15">
      <c r="D1355" s="9"/>
      <c r="F1355" s="1"/>
      <c r="H1355" s="1"/>
      <c r="I1355" s="1"/>
      <c r="J1355" s="1"/>
      <c r="K1355" s="1"/>
      <c r="L1355" s="1"/>
    </row>
    <row r="1356" spans="2:13" s="1" customFormat="1" ht="15" hidden="1" customHeight="1" outlineLevel="1" x14ac:dyDescent="0.15">
      <c r="B1356" s="7"/>
      <c r="C1356" s="7"/>
      <c r="D1356" s="9" t="s">
        <v>251</v>
      </c>
      <c r="F1356" s="8" t="s">
        <v>259</v>
      </c>
      <c r="H1356" s="31"/>
      <c r="I1356" s="30">
        <f>IF(H1354=0, 0, -(I1354-H1354) / H1354)</f>
        <v>0</v>
      </c>
      <c r="J1356" s="30">
        <f>IF(I1354=0, 0, -(J1354-I1354) / I1354)</f>
        <v>0</v>
      </c>
      <c r="K1356" s="30">
        <f>IF(J1354=0, 0, -(K1354-J1354) / J1354)</f>
        <v>0</v>
      </c>
      <c r="L1356" s="30">
        <f>IF(K1354=0, 0, -(L1354-K1354) / K1354)</f>
        <v>0</v>
      </c>
    </row>
    <row r="1357" spans="2:13" hidden="1" outlineLevel="1" x14ac:dyDescent="0.15"/>
    <row r="1358" spans="2:13" s="1" customFormat="1" ht="18" hidden="1" customHeight="1" outlineLevel="1" x14ac:dyDescent="0.15">
      <c r="B1358" s="7"/>
      <c r="C1358" s="91" t="s">
        <v>241</v>
      </c>
      <c r="D1358" s="91"/>
      <c r="E1358" s="93">
        <f>IF(AND(J1309 = "Yes", OR(ISBLANK(Worker_Type_Filter), Worker_Type_Filter = H1314),
 OR(ISBLANK(Country_Filter), Country_Filter = J1314)), 1, 0)</f>
        <v>1</v>
      </c>
      <c r="F1358" s="92"/>
      <c r="G1358" s="92"/>
      <c r="H1358" s="92" t="s">
        <v>4</v>
      </c>
      <c r="I1358" s="92" t="s">
        <v>5</v>
      </c>
      <c r="J1358" s="92" t="s">
        <v>6</v>
      </c>
      <c r="K1358" s="92" t="s">
        <v>257</v>
      </c>
      <c r="L1358" s="92" t="s">
        <v>258</v>
      </c>
      <c r="M1358" s="92"/>
    </row>
    <row r="1359" spans="2:13" ht="10" hidden="1" customHeight="1" outlineLevel="1" x14ac:dyDescent="0.15">
      <c r="C1359" s="43" t="s">
        <v>248</v>
      </c>
    </row>
    <row r="1360" spans="2:13" ht="4" hidden="1" customHeight="1" outlineLevel="1" x14ac:dyDescent="0.15"/>
    <row r="1361" spans="2:14" s="1" customFormat="1" ht="15" hidden="1" customHeight="1" outlineLevel="1" x14ac:dyDescent="0.15">
      <c r="B1361" s="7"/>
      <c r="C1361" s="19">
        <v>1</v>
      </c>
      <c r="D1361" s="9" t="s">
        <v>17</v>
      </c>
      <c r="F1361" s="8" t="s">
        <v>9</v>
      </c>
      <c r="H1361" s="29">
        <f>H1344 * $E1358</f>
        <v>0</v>
      </c>
      <c r="I1361" s="29">
        <f>I1344 * $E1358</f>
        <v>0</v>
      </c>
      <c r="J1361" s="29">
        <f>J1344 * $E1358</f>
        <v>0</v>
      </c>
      <c r="K1361" s="29">
        <f>K1344 * $E1358</f>
        <v>0</v>
      </c>
      <c r="L1361" s="29">
        <f>L1344 * $E1358</f>
        <v>0</v>
      </c>
    </row>
    <row r="1362" spans="2:14" ht="4" hidden="1" customHeight="1" outlineLevel="1" x14ac:dyDescent="0.15">
      <c r="D1362" s="9"/>
      <c r="F1362" s="1"/>
      <c r="H1362" s="1"/>
      <c r="I1362" s="1"/>
      <c r="J1362" s="1"/>
      <c r="K1362" s="1"/>
      <c r="L1362" s="1"/>
    </row>
    <row r="1363" spans="2:14" s="1" customFormat="1" ht="15" hidden="1" customHeight="1" outlineLevel="1" x14ac:dyDescent="0.15">
      <c r="B1363" s="7"/>
      <c r="C1363" s="19">
        <v>2</v>
      </c>
      <c r="D1363" s="9" t="s">
        <v>249</v>
      </c>
      <c r="F1363" s="8" t="s">
        <v>9</v>
      </c>
      <c r="H1363" s="29">
        <f>H1346 * $E1358</f>
        <v>0</v>
      </c>
      <c r="I1363" s="29">
        <f>I1346 * $E1358</f>
        <v>0</v>
      </c>
      <c r="J1363" s="29">
        <f>J1346 * $E1358</f>
        <v>0</v>
      </c>
      <c r="K1363" s="29">
        <f>K1346 * $E1358</f>
        <v>0</v>
      </c>
      <c r="L1363" s="29">
        <f>L1346 * $E1358</f>
        <v>0</v>
      </c>
    </row>
    <row r="1364" spans="2:14" ht="4" hidden="1" customHeight="1" outlineLevel="1" x14ac:dyDescent="0.15">
      <c r="D1364" s="9"/>
      <c r="F1364" s="1"/>
      <c r="H1364" s="1"/>
      <c r="I1364" s="1"/>
      <c r="J1364" s="1"/>
      <c r="K1364" s="1"/>
      <c r="L1364" s="1"/>
    </row>
    <row r="1365" spans="2:14" s="1" customFormat="1" ht="15" hidden="1" customHeight="1" outlineLevel="1" x14ac:dyDescent="0.15">
      <c r="B1365" s="7"/>
      <c r="C1365" s="19">
        <v>3</v>
      </c>
      <c r="D1365" s="9" t="s">
        <v>11</v>
      </c>
      <c r="F1365" s="8" t="str">
        <f>ReportingCurrencyUnitLables</f>
        <v>USD 000s</v>
      </c>
      <c r="H1365" s="29">
        <f>H1348 * $E1358</f>
        <v>0</v>
      </c>
      <c r="I1365" s="29">
        <f>I1348 * $E1358</f>
        <v>0</v>
      </c>
      <c r="J1365" s="29">
        <f>J1348 * $E1358</f>
        <v>0</v>
      </c>
      <c r="K1365" s="29">
        <f>K1348 * $E1358</f>
        <v>0</v>
      </c>
      <c r="L1365" s="29">
        <f>L1348 * $E1358</f>
        <v>0</v>
      </c>
    </row>
    <row r="1366" spans="2:14" ht="4" hidden="1" customHeight="1" outlineLevel="1" x14ac:dyDescent="0.15">
      <c r="D1366" s="9"/>
      <c r="F1366" s="1"/>
      <c r="H1366" s="1"/>
      <c r="I1366" s="1"/>
      <c r="J1366" s="1"/>
      <c r="K1366" s="1"/>
      <c r="L1366" s="1"/>
    </row>
    <row r="1367" spans="2:14" s="1" customFormat="1" ht="15" hidden="1" customHeight="1" outlineLevel="1" x14ac:dyDescent="0.15">
      <c r="B1367" s="7"/>
      <c r="C1367" s="19">
        <v>4</v>
      </c>
      <c r="D1367" s="9" t="s">
        <v>256</v>
      </c>
      <c r="F1367" s="8" t="str">
        <f>ReportingCurrencyUnitLables</f>
        <v>USD 000s</v>
      </c>
      <c r="H1367" s="29">
        <f>H1352 * $E1358</f>
        <v>0</v>
      </c>
      <c r="I1367" s="29">
        <f>I1352 * $E1358</f>
        <v>0</v>
      </c>
      <c r="J1367" s="29">
        <f>J1352 * $E1358</f>
        <v>0</v>
      </c>
      <c r="K1367" s="29">
        <f>K1352 * $E1358</f>
        <v>0</v>
      </c>
      <c r="L1367" s="29">
        <f>L1352 * $E1358</f>
        <v>0</v>
      </c>
    </row>
    <row r="1368" spans="2:14" ht="4" hidden="1" customHeight="1" outlineLevel="1" x14ac:dyDescent="0.15">
      <c r="D1368" s="9"/>
      <c r="F1368" s="1"/>
      <c r="H1368" s="1"/>
      <c r="I1368" s="1"/>
      <c r="J1368" s="1"/>
      <c r="K1368" s="1"/>
      <c r="L1368" s="1"/>
    </row>
    <row r="1369" spans="2:14" ht="10" hidden="1" customHeight="1" outlineLevel="1" x14ac:dyDescent="0.15">
      <c r="B1369" s="44"/>
      <c r="C1369" s="41"/>
      <c r="D1369" s="41"/>
      <c r="E1369" s="41"/>
      <c r="F1369" s="41"/>
      <c r="G1369" s="41"/>
      <c r="H1369" s="41"/>
      <c r="I1369" s="45"/>
      <c r="J1369" s="45"/>
      <c r="K1369" s="45"/>
      <c r="L1369" s="41"/>
      <c r="M1369" s="41"/>
      <c r="N1369" s="1"/>
    </row>
    <row r="1370" spans="2:14" ht="10" customHeight="1" x14ac:dyDescent="0.15">
      <c r="B1370" s="44"/>
      <c r="C1370" s="41"/>
      <c r="D1370" s="41"/>
      <c r="E1370" s="41"/>
      <c r="F1370" s="41"/>
      <c r="G1370" s="41"/>
      <c r="H1370" s="41"/>
      <c r="I1370" s="45"/>
      <c r="J1370" s="45"/>
      <c r="K1370" s="45"/>
      <c r="L1370" s="41"/>
      <c r="M1370" s="41"/>
      <c r="N1370" s="1"/>
    </row>
    <row r="1371" spans="2:14" s="1" customFormat="1" ht="19" collapsed="1" x14ac:dyDescent="0.15">
      <c r="B1371" s="83" cm="1">
        <f t="array" aca="1" ref="B1371" ca="1">MAX($B$2:OFFSET(B1371,-1,0)+1)</f>
        <v>23</v>
      </c>
      <c r="C1371" s="84" t="str">
        <f>UPPER(J1376) &amp;" / " &amp; K1376  &amp; " / " &amp; L1376 &amp; " / " &amp; H1376</f>
        <v xml:space="preserve"> /  /  / </v>
      </c>
      <c r="D1371" s="84"/>
      <c r="E1371" s="41"/>
      <c r="F1371" s="41"/>
      <c r="G1371" s="41"/>
      <c r="H1371" s="61" t="str">
        <f>IF(COUNTIF(E1373:E1429, "!")&gt;0, "!", "")</f>
        <v/>
      </c>
      <c r="I1371" s="18" t="s">
        <v>240</v>
      </c>
      <c r="J1371" s="2" t="s">
        <v>210</v>
      </c>
      <c r="K1371" s="18" t="s">
        <v>267</v>
      </c>
      <c r="L1371" s="42">
        <f>E1420</f>
        <v>1</v>
      </c>
      <c r="M1371" s="41"/>
    </row>
    <row r="1372" spans="2:14" s="1" customFormat="1" ht="4" hidden="1" customHeight="1" outlineLevel="1" x14ac:dyDescent="0.15">
      <c r="B1372" s="88"/>
      <c r="C1372" s="89"/>
      <c r="D1372" s="89"/>
      <c r="E1372" s="89"/>
      <c r="F1372" s="89"/>
      <c r="G1372" s="89"/>
      <c r="H1372" s="89"/>
      <c r="I1372" s="90"/>
      <c r="J1372" s="90"/>
      <c r="K1372" s="90"/>
      <c r="L1372" s="89"/>
      <c r="M1372" s="89"/>
    </row>
    <row r="1373" spans="2:14" ht="10" hidden="1" customHeight="1" outlineLevel="1" x14ac:dyDescent="0.15"/>
    <row r="1374" spans="2:14" ht="15" hidden="1" customHeight="1" outlineLevel="1" x14ac:dyDescent="0.15">
      <c r="D1374" s="1"/>
      <c r="E1374" s="1"/>
      <c r="H1374" s="4" t="s">
        <v>1</v>
      </c>
      <c r="J1374" s="4" t="s">
        <v>0</v>
      </c>
      <c r="K1374" s="4" t="s">
        <v>209</v>
      </c>
      <c r="L1374" s="4" t="s">
        <v>264</v>
      </c>
    </row>
    <row r="1375" spans="2:14" ht="5" hidden="1" customHeight="1" outlineLevel="1" x14ac:dyDescent="0.15">
      <c r="D1375" s="1"/>
      <c r="E1375" s="1"/>
      <c r="H1375" s="1"/>
      <c r="J1375" s="1"/>
      <c r="K1375" s="1"/>
      <c r="L1375" s="1"/>
    </row>
    <row r="1376" spans="2:14" ht="15" hidden="1" customHeight="1" outlineLevel="1" x14ac:dyDescent="0.15">
      <c r="D1376" s="9" t="s">
        <v>2</v>
      </c>
      <c r="E1376" s="1"/>
      <c r="H1376" s="2"/>
      <c r="J1376" s="2"/>
      <c r="K1376" s="2"/>
      <c r="L1376" s="2"/>
    </row>
    <row r="1377" spans="2:13" hidden="1" outlineLevel="1" x14ac:dyDescent="0.15">
      <c r="D1377" s="1"/>
      <c r="E1377" s="1"/>
      <c r="F1377" s="1"/>
      <c r="H1377" s="1"/>
      <c r="I1377" s="1"/>
      <c r="J1377" s="1"/>
      <c r="K1377" s="1"/>
      <c r="L1377" s="1"/>
    </row>
    <row r="1378" spans="2:13" s="1" customFormat="1" ht="18" hidden="1" customHeight="1" outlineLevel="1" x14ac:dyDescent="0.15">
      <c r="B1378" s="7"/>
      <c r="C1378" s="91" t="s">
        <v>3</v>
      </c>
      <c r="D1378" s="91"/>
      <c r="E1378" s="91"/>
      <c r="F1378" s="92"/>
      <c r="G1378" s="92"/>
      <c r="H1378" s="92" t="s">
        <v>4</v>
      </c>
      <c r="I1378" s="92" t="s">
        <v>5</v>
      </c>
      <c r="J1378" s="92" t="s">
        <v>6</v>
      </c>
      <c r="K1378" s="92" t="s">
        <v>257</v>
      </c>
      <c r="L1378" s="92" t="s">
        <v>258</v>
      </c>
      <c r="M1378" s="92"/>
    </row>
    <row r="1379" spans="2:13" ht="10" hidden="1" customHeight="1" outlineLevel="1" x14ac:dyDescent="0.15">
      <c r="H1379" s="1"/>
      <c r="I1379" s="1"/>
      <c r="J1379" s="1"/>
      <c r="K1379" s="1"/>
      <c r="L1379" s="1"/>
    </row>
    <row r="1380" spans="2:13" s="1" customFormat="1" ht="15" hidden="1" customHeight="1" outlineLevel="1" x14ac:dyDescent="0.15">
      <c r="B1380" s="7"/>
      <c r="D1380" s="9" t="s">
        <v>3</v>
      </c>
      <c r="F1380" s="17" t="s">
        <v>321</v>
      </c>
      <c r="H1380" s="22"/>
      <c r="I1380" s="22"/>
      <c r="J1380" s="22"/>
      <c r="K1380" s="22"/>
      <c r="L1380" s="22"/>
    </row>
    <row r="1381" spans="2:13" ht="4" hidden="1" customHeight="1" outlineLevel="1" x14ac:dyDescent="0.15">
      <c r="D1381" s="1"/>
      <c r="E1381" s="1"/>
      <c r="F1381" s="1"/>
      <c r="H1381" s="1"/>
      <c r="I1381" s="1"/>
      <c r="J1381" s="1"/>
      <c r="K1381" s="1"/>
      <c r="L1381" s="1"/>
    </row>
    <row r="1382" spans="2:13" s="1" customFormat="1" ht="15" hidden="1" customHeight="1" outlineLevel="1" x14ac:dyDescent="0.15">
      <c r="B1382" s="7"/>
      <c r="D1382" s="9" t="s">
        <v>246</v>
      </c>
      <c r="F1382" s="8" t="str">
        <f>F1384 &amp; ":" &amp; F1380</f>
        <v>USD:[currency code]</v>
      </c>
      <c r="H1382" s="24"/>
      <c r="I1382" s="24"/>
      <c r="J1382" s="24"/>
      <c r="K1382" s="24"/>
      <c r="L1382" s="24"/>
    </row>
    <row r="1383" spans="2:13" ht="4" hidden="1" customHeight="1" outlineLevel="1" x14ac:dyDescent="0.15">
      <c r="D1383" s="1"/>
      <c r="E1383" s="1"/>
      <c r="F1383" s="1"/>
      <c r="H1383" s="1"/>
      <c r="I1383" s="1"/>
      <c r="J1383" s="1"/>
      <c r="K1383" s="1"/>
      <c r="L1383" s="1"/>
    </row>
    <row r="1384" spans="2:13" s="1" customFormat="1" ht="15" hidden="1" customHeight="1" outlineLevel="1" x14ac:dyDescent="0.15">
      <c r="B1384" s="7"/>
      <c r="D1384" s="9" t="s">
        <v>16</v>
      </c>
      <c r="F1384" s="8" t="str">
        <f>ReportingCurrency</f>
        <v>USD</v>
      </c>
      <c r="H1384" s="28">
        <f>IF(H1382=0, 0, H1380/H1382)</f>
        <v>0</v>
      </c>
      <c r="I1384" s="28">
        <f>IF(I1382=0, 0, I1380/I1382)</f>
        <v>0</v>
      </c>
      <c r="J1384" s="28">
        <f>IF(J1382=0, 0, J1380/J1382)</f>
        <v>0</v>
      </c>
      <c r="K1384" s="28">
        <f>IF(K1382=0, 0, K1380/K1382)</f>
        <v>0</v>
      </c>
      <c r="L1384" s="28">
        <f>IF(L1382=0, 0, L1380/L1382)</f>
        <v>0</v>
      </c>
    </row>
    <row r="1385" spans="2:13" ht="4" hidden="1" customHeight="1" outlineLevel="1" x14ac:dyDescent="0.15">
      <c r="D1385" s="1"/>
      <c r="E1385" s="1"/>
      <c r="F1385" s="1"/>
      <c r="H1385" s="1"/>
      <c r="I1385" s="1"/>
      <c r="J1385" s="1"/>
      <c r="K1385" s="1"/>
      <c r="L1385" s="1"/>
    </row>
    <row r="1386" spans="2:13" s="1" customFormat="1" ht="15" hidden="1" customHeight="1" outlineLevel="1" x14ac:dyDescent="0.15">
      <c r="B1386" s="7"/>
      <c r="D1386" s="9" t="s">
        <v>253</v>
      </c>
      <c r="F1386" s="8" t="s">
        <v>254</v>
      </c>
      <c r="H1386" s="2"/>
      <c r="I1386" s="2"/>
      <c r="J1386" s="2"/>
      <c r="K1386" s="2"/>
      <c r="L1386" s="2"/>
    </row>
    <row r="1387" spans="2:13" ht="4" hidden="1" customHeight="1" outlineLevel="1" x14ac:dyDescent="0.15">
      <c r="D1387" s="1"/>
      <c r="E1387" s="1"/>
      <c r="F1387" s="1"/>
      <c r="H1387" s="1"/>
      <c r="I1387" s="1"/>
      <c r="J1387" s="1"/>
      <c r="K1387" s="1"/>
      <c r="L1387" s="1"/>
    </row>
    <row r="1388" spans="2:13" s="1" customFormat="1" ht="15" hidden="1" customHeight="1" outlineLevel="1" x14ac:dyDescent="0.15">
      <c r="B1388" s="7"/>
      <c r="D1388" s="9" t="s">
        <v>280</v>
      </c>
      <c r="F1388" s="8" t="s">
        <v>255</v>
      </c>
      <c r="H1388" s="25"/>
      <c r="I1388" s="25"/>
      <c r="J1388" s="25"/>
      <c r="K1388" s="25"/>
      <c r="L1388" s="25"/>
    </row>
    <row r="1389" spans="2:13" hidden="1" outlineLevel="1" x14ac:dyDescent="0.15">
      <c r="D1389" s="1"/>
      <c r="E1389" s="1"/>
      <c r="F1389" s="1"/>
      <c r="H1389" s="1"/>
      <c r="I1389" s="1"/>
      <c r="J1389" s="1"/>
      <c r="K1389" s="1"/>
      <c r="L1389" s="1"/>
    </row>
    <row r="1390" spans="2:13" s="1" customFormat="1" ht="18" hidden="1" customHeight="1" outlineLevel="1" x14ac:dyDescent="0.15">
      <c r="B1390" s="7"/>
      <c r="C1390" s="91" t="s">
        <v>311</v>
      </c>
      <c r="D1390" s="91"/>
      <c r="E1390" s="91"/>
      <c r="F1390" s="92"/>
      <c r="G1390" s="92"/>
      <c r="H1390" s="92" t="s">
        <v>4</v>
      </c>
      <c r="I1390" s="92" t="s">
        <v>5</v>
      </c>
      <c r="J1390" s="92" t="s">
        <v>6</v>
      </c>
      <c r="K1390" s="92" t="s">
        <v>257</v>
      </c>
      <c r="L1390" s="92" t="s">
        <v>258</v>
      </c>
      <c r="M1390" s="92"/>
    </row>
    <row r="1391" spans="2:13" ht="10" hidden="1" customHeight="1" outlineLevel="1" x14ac:dyDescent="0.15">
      <c r="H1391" s="1"/>
      <c r="I1391" s="1"/>
      <c r="J1391" s="1"/>
      <c r="K1391" s="1"/>
      <c r="L1391" s="1"/>
    </row>
    <row r="1392" spans="2:13" s="1" customFormat="1" ht="15" hidden="1" customHeight="1" outlineLevel="1" x14ac:dyDescent="0.15">
      <c r="B1392" s="7"/>
      <c r="C1392" s="62"/>
      <c r="D1392" s="9" t="s">
        <v>318</v>
      </c>
      <c r="E1392"/>
      <c r="F1392" s="58" t="str">
        <f>F1380</f>
        <v>[currency code]</v>
      </c>
      <c r="H1392" s="23"/>
      <c r="I1392" s="23"/>
      <c r="J1392" s="23"/>
      <c r="K1392" s="23"/>
      <c r="L1392" s="23"/>
    </row>
    <row r="1393" spans="2:13" ht="10" hidden="1" customHeight="1" outlineLevel="1" x14ac:dyDescent="0.15">
      <c r="D1393" s="1"/>
      <c r="F1393" s="1"/>
      <c r="H1393" s="1"/>
      <c r="I1393" s="1"/>
      <c r="J1393" s="1"/>
      <c r="K1393" s="1"/>
      <c r="L1393" s="1"/>
    </row>
    <row r="1394" spans="2:13" ht="15" hidden="1" customHeight="1" outlineLevel="1" x14ac:dyDescent="0.15">
      <c r="D1394" s="60"/>
      <c r="F1394" s="1"/>
      <c r="H1394" s="98" t="s">
        <v>312</v>
      </c>
      <c r="I1394" s="1"/>
      <c r="J1394" s="1"/>
      <c r="K1394" s="1"/>
      <c r="L1394" s="1"/>
    </row>
    <row r="1395" spans="2:13" s="1" customFormat="1" ht="15" hidden="1" customHeight="1" outlineLevel="1" x14ac:dyDescent="0.15">
      <c r="B1395" s="7"/>
      <c r="D1395" s="9" t="s">
        <v>319</v>
      </c>
      <c r="E1395"/>
      <c r="F1395" s="8" t="str">
        <f t="shared" ref="F1395" si="44">ReportingCurrency</f>
        <v>USD</v>
      </c>
      <c r="H1395" s="28">
        <f>IF(H1382=0, 0, H1392/H1382)</f>
        <v>0</v>
      </c>
      <c r="I1395" s="28">
        <f>IF(I1382=0, 0, I1392/I1382)</f>
        <v>0</v>
      </c>
      <c r="J1395" s="28">
        <f>IF(J1382=0, 0, J1392/J1382)</f>
        <v>0</v>
      </c>
      <c r="K1395" s="28">
        <f>IF(K1382=0, 0, K1392/K1382)</f>
        <v>0</v>
      </c>
      <c r="L1395" s="28">
        <f>IF(L1382=0, 0, L1392/L1382)</f>
        <v>0</v>
      </c>
    </row>
    <row r="1396" spans="2:13" hidden="1" outlineLevel="1" x14ac:dyDescent="0.15"/>
    <row r="1397" spans="2:13" s="1" customFormat="1" ht="18" hidden="1" customHeight="1" outlineLevel="1" x14ac:dyDescent="0.15">
      <c r="B1397" s="7"/>
      <c r="C1397" s="91" t="s">
        <v>8</v>
      </c>
      <c r="D1397" s="91"/>
      <c r="E1397" s="91"/>
      <c r="F1397" s="92"/>
      <c r="G1397" s="92"/>
      <c r="H1397" s="92" t="s">
        <v>4</v>
      </c>
      <c r="I1397" s="92" t="s">
        <v>5</v>
      </c>
      <c r="J1397" s="92" t="s">
        <v>6</v>
      </c>
      <c r="K1397" s="92" t="s">
        <v>257</v>
      </c>
      <c r="L1397" s="92" t="s">
        <v>258</v>
      </c>
      <c r="M1397" s="92"/>
    </row>
    <row r="1398" spans="2:13" ht="10" hidden="1" customHeight="1" outlineLevel="1" x14ac:dyDescent="0.15">
      <c r="H1398" s="1"/>
      <c r="I1398" s="1"/>
      <c r="J1398" s="1"/>
      <c r="K1398" s="1"/>
      <c r="L1398" s="1"/>
    </row>
    <row r="1399" spans="2:13" ht="15" hidden="1" customHeight="1" outlineLevel="1" x14ac:dyDescent="0.15">
      <c r="D1399" s="9" t="s">
        <v>8</v>
      </c>
      <c r="F1399" s="1"/>
      <c r="H1399" s="99" t="str" cm="1">
        <f t="array" ref="H1399">IF(OR(E1400:E1401 = "!"), "Red alert = missing data","")</f>
        <v/>
      </c>
      <c r="I1399" s="1"/>
      <c r="J1399" s="1"/>
      <c r="K1399" s="1"/>
      <c r="L1399" s="1"/>
    </row>
    <row r="1400" spans="2:13" s="1" customFormat="1" ht="15" hidden="1" customHeight="1" outlineLevel="1" x14ac:dyDescent="0.15">
      <c r="B1400" s="7"/>
      <c r="D1400" s="59" t="s">
        <v>309</v>
      </c>
      <c r="E1400" s="61" t="str" cm="1">
        <f t="array" ref="E1400">IF(MAX((H1395:L1395&gt;=H1384:L1384) * (H1395:L1395 &lt;&gt; 0) * (H1400:L1400=0)) &gt;0, "!", "")</f>
        <v/>
      </c>
      <c r="F1400" s="8" t="s">
        <v>18</v>
      </c>
      <c r="H1400" s="23"/>
      <c r="I1400" s="23"/>
      <c r="J1400" s="23"/>
      <c r="K1400" s="23"/>
      <c r="L1400" s="23"/>
    </row>
    <row r="1401" spans="2:13" s="1" customFormat="1" ht="15" hidden="1" customHeight="1" outlineLevel="1" x14ac:dyDescent="0.15">
      <c r="B1401" s="7"/>
      <c r="D1401" s="59" t="s">
        <v>310</v>
      </c>
      <c r="E1401" s="61" t="str" cm="1">
        <f t="array" ref="E1401">IF(MAX((H1395:L1395&lt;H1384:L1384) * (H1395:L1395 &lt;&gt; 0) * (H1401:L1401=0)) &gt;0, "!", "")</f>
        <v/>
      </c>
      <c r="F1401" s="8" t="s">
        <v>18</v>
      </c>
      <c r="H1401" s="23"/>
      <c r="I1401" s="23"/>
      <c r="J1401" s="23"/>
      <c r="K1401" s="23"/>
      <c r="L1401" s="23"/>
    </row>
    <row r="1402" spans="2:13" s="1" customFormat="1" ht="15" hidden="1" customHeight="1" outlineLevel="1" x14ac:dyDescent="0.15">
      <c r="B1402" s="7"/>
      <c r="D1402" s="59" t="s">
        <v>305</v>
      </c>
      <c r="E1402"/>
      <c r="F1402" s="8" t="s">
        <v>18</v>
      </c>
      <c r="H1402" s="29">
        <f>H1400+IF(H1395&lt;H1384, H1401, 0)</f>
        <v>0</v>
      </c>
      <c r="I1402" s="29">
        <f>I1400+IF(I1395&lt;I1384, I1401, 0)</f>
        <v>0</v>
      </c>
      <c r="J1402" s="29">
        <f>J1400+IF(J1395&lt;J1384, J1401, 0)</f>
        <v>0</v>
      </c>
      <c r="K1402" s="29">
        <f>K1400+IF(K1395&lt;K1384, K1401, 0)</f>
        <v>0</v>
      </c>
      <c r="L1402" s="29">
        <f>L1400+IF(L1395&lt;L1384, L1401, 0)</f>
        <v>0</v>
      </c>
    </row>
    <row r="1403" spans="2:13" hidden="1" outlineLevel="1" x14ac:dyDescent="0.15">
      <c r="D1403" s="1"/>
      <c r="E1403" s="1"/>
      <c r="F1403" s="1"/>
      <c r="H1403" s="1"/>
      <c r="I1403" s="1"/>
      <c r="J1403" s="1"/>
      <c r="K1403" s="1"/>
      <c r="L1403" s="1"/>
    </row>
    <row r="1404" spans="2:13" s="1" customFormat="1" ht="18" hidden="1" customHeight="1" outlineLevel="1" x14ac:dyDescent="0.15">
      <c r="B1404" s="7"/>
      <c r="C1404" s="91" t="s">
        <v>10</v>
      </c>
      <c r="D1404" s="91"/>
      <c r="E1404" s="91"/>
      <c r="F1404" s="92"/>
      <c r="G1404" s="92"/>
      <c r="H1404" s="97" t="s">
        <v>4</v>
      </c>
      <c r="I1404" s="92" t="s">
        <v>5</v>
      </c>
      <c r="J1404" s="92" t="s">
        <v>6</v>
      </c>
      <c r="K1404" s="92" t="s">
        <v>257</v>
      </c>
      <c r="L1404" s="92" t="s">
        <v>258</v>
      </c>
      <c r="M1404" s="92"/>
    </row>
    <row r="1405" spans="2:13" ht="10" hidden="1" customHeight="1" outlineLevel="1" x14ac:dyDescent="0.15"/>
    <row r="1406" spans="2:13" s="1" customFormat="1" ht="15" hidden="1" customHeight="1" outlineLevel="1" x14ac:dyDescent="0.15">
      <c r="B1406" s="7"/>
      <c r="D1406" s="9" t="s">
        <v>17</v>
      </c>
      <c r="F1406" s="8" t="s">
        <v>9</v>
      </c>
      <c r="H1406" s="29">
        <f>H1402</f>
        <v>0</v>
      </c>
      <c r="I1406" s="29">
        <f>I1402</f>
        <v>0</v>
      </c>
      <c r="J1406" s="29">
        <f>J1402</f>
        <v>0</v>
      </c>
      <c r="K1406" s="29">
        <f>K1402</f>
        <v>0</v>
      </c>
      <c r="L1406" s="29">
        <f>L1402</f>
        <v>0</v>
      </c>
    </row>
    <row r="1407" spans="2:13" ht="4" hidden="1" customHeight="1" outlineLevel="1" x14ac:dyDescent="0.15">
      <c r="D1407" s="9"/>
      <c r="F1407" s="1"/>
      <c r="H1407" s="1"/>
      <c r="I1407" s="1"/>
      <c r="J1407" s="1"/>
      <c r="K1407" s="1"/>
      <c r="L1407" s="1"/>
    </row>
    <row r="1408" spans="2:13" s="1" customFormat="1" ht="15" hidden="1" customHeight="1" outlineLevel="1" x14ac:dyDescent="0.15">
      <c r="B1408" s="7"/>
      <c r="D1408" s="9" t="s">
        <v>249</v>
      </c>
      <c r="F1408" s="8" t="s">
        <v>9</v>
      </c>
      <c r="H1408" s="29">
        <f>IF(H1395&lt;H1384, H1401, 0)</f>
        <v>0</v>
      </c>
      <c r="I1408" s="29">
        <f>IF(I1395&lt;I1384, I1401, 0)</f>
        <v>0</v>
      </c>
      <c r="J1408" s="29">
        <f>IF(J1395&lt;J1384, J1401, 0)</f>
        <v>0</v>
      </c>
      <c r="K1408" s="29">
        <f>IF(K1395&lt;K1384, K1401, 0)</f>
        <v>0</v>
      </c>
      <c r="L1408" s="29">
        <f>IF(L1395&lt;L1384, L1401, 0)</f>
        <v>0</v>
      </c>
    </row>
    <row r="1409" spans="2:13" ht="4" hidden="1" customHeight="1" outlineLevel="1" x14ac:dyDescent="0.15">
      <c r="D1409" s="9"/>
      <c r="F1409" s="1"/>
      <c r="H1409" s="1"/>
      <c r="I1409" s="1"/>
      <c r="J1409" s="1"/>
      <c r="K1409" s="1"/>
      <c r="L1409" s="1"/>
    </row>
    <row r="1410" spans="2:13" s="1" customFormat="1" ht="15" hidden="1" customHeight="1" outlineLevel="1" x14ac:dyDescent="0.15">
      <c r="B1410" s="7"/>
      <c r="D1410" s="9" t="s">
        <v>11</v>
      </c>
      <c r="F1410" s="8" t="str">
        <f>ReportingCurrencyUnitLables</f>
        <v>USD 000s</v>
      </c>
      <c r="H1410" s="29">
        <f>H1384 * H1402 / 1000</f>
        <v>0</v>
      </c>
      <c r="I1410" s="29">
        <f>I1384 * I1402 / 1000</f>
        <v>0</v>
      </c>
      <c r="J1410" s="29">
        <f>J1384 * J1402 / 1000</f>
        <v>0</v>
      </c>
      <c r="K1410" s="29">
        <f>K1384 * K1402 / 1000</f>
        <v>0</v>
      </c>
      <c r="L1410" s="29">
        <f>L1384 * L1402 / 1000</f>
        <v>0</v>
      </c>
    </row>
    <row r="1411" spans="2:13" ht="4" hidden="1" customHeight="1" outlineLevel="1" x14ac:dyDescent="0.15">
      <c r="D1411" s="9"/>
      <c r="F1411" s="1"/>
      <c r="H1411" s="1"/>
      <c r="I1411" s="1"/>
      <c r="J1411" s="1"/>
      <c r="K1411" s="1"/>
      <c r="L1411" s="1"/>
    </row>
    <row r="1412" spans="2:13" s="1" customFormat="1" ht="15" hidden="1" customHeight="1" outlineLevel="1" x14ac:dyDescent="0.15">
      <c r="B1412" s="7"/>
      <c r="D1412" s="9" t="s">
        <v>13</v>
      </c>
      <c r="F1412" s="8" t="s">
        <v>14</v>
      </c>
      <c r="H1412" s="30">
        <f>IF(H1406=0,0,H1408 / H1406)</f>
        <v>0</v>
      </c>
      <c r="I1412" s="30">
        <f>IF(I1406=0,0,I1408 / I1406)</f>
        <v>0</v>
      </c>
      <c r="J1412" s="30">
        <f>IF(J1406=0,0,J1408 / J1406)</f>
        <v>0</v>
      </c>
      <c r="K1412" s="30">
        <f>IF(K1406=0,0,K1408 / K1406)</f>
        <v>0</v>
      </c>
      <c r="L1412" s="30">
        <f>IF(L1406=0,0,L1408 / L1406)</f>
        <v>0</v>
      </c>
    </row>
    <row r="1413" spans="2:13" ht="4" hidden="1" customHeight="1" outlineLevel="1" x14ac:dyDescent="0.15">
      <c r="D1413" s="9"/>
      <c r="F1413" s="1"/>
      <c r="H1413" s="1"/>
      <c r="I1413" s="1"/>
      <c r="J1413" s="1"/>
      <c r="K1413" s="1"/>
      <c r="L1413" s="1"/>
    </row>
    <row r="1414" spans="2:13" ht="15" hidden="1" customHeight="1" outlineLevel="1" x14ac:dyDescent="0.15">
      <c r="D1414" s="9" t="s">
        <v>302</v>
      </c>
      <c r="F1414" s="8" t="str">
        <f>ReportingCurrencyUnitLables</f>
        <v>USD 000s</v>
      </c>
      <c r="G1414" s="1"/>
      <c r="H1414" s="29">
        <f>MAX(0, H1384-H1395) * H1408 / 1000</f>
        <v>0</v>
      </c>
      <c r="I1414" s="29">
        <f t="shared" ref="I1414:L1414" si="45">MAX(0, I1384-I1395) * I1408 / 1000</f>
        <v>0</v>
      </c>
      <c r="J1414" s="29">
        <f t="shared" si="45"/>
        <v>0</v>
      </c>
      <c r="K1414" s="29">
        <f t="shared" si="45"/>
        <v>0</v>
      </c>
      <c r="L1414" s="29">
        <f t="shared" si="45"/>
        <v>0</v>
      </c>
    </row>
    <row r="1415" spans="2:13" ht="4" hidden="1" customHeight="1" outlineLevel="1" x14ac:dyDescent="0.15">
      <c r="D1415" s="9"/>
      <c r="F1415" s="1"/>
      <c r="H1415" s="1"/>
      <c r="I1415" s="1"/>
      <c r="J1415" s="1"/>
      <c r="K1415" s="1"/>
      <c r="L1415" s="1"/>
    </row>
    <row r="1416" spans="2:13" s="1" customFormat="1" ht="15" hidden="1" customHeight="1" outlineLevel="1" x14ac:dyDescent="0.15">
      <c r="B1416" s="7"/>
      <c r="D1416" s="9" t="s">
        <v>252</v>
      </c>
      <c r="F1416" s="8" t="s">
        <v>250</v>
      </c>
      <c r="H1416" s="30">
        <f>IF(H1410=0, 0, H1414/H1410)</f>
        <v>0</v>
      </c>
      <c r="I1416" s="30">
        <f>IF(I1410=0, 0, I1414/I1410)</f>
        <v>0</v>
      </c>
      <c r="J1416" s="30">
        <f>IF(J1410=0, 0, J1414/J1410)</f>
        <v>0</v>
      </c>
      <c r="K1416" s="30">
        <f>IF(K1410=0, 0, K1414/K1410)</f>
        <v>0</v>
      </c>
      <c r="L1416" s="30">
        <f>IF(L1410=0, 0, L1414/L1410)</f>
        <v>0</v>
      </c>
    </row>
    <row r="1417" spans="2:13" ht="4" hidden="1" customHeight="1" outlineLevel="1" x14ac:dyDescent="0.15">
      <c r="D1417" s="9"/>
      <c r="F1417" s="1"/>
      <c r="H1417" s="1"/>
      <c r="I1417" s="1"/>
      <c r="J1417" s="1"/>
      <c r="K1417" s="1"/>
      <c r="L1417" s="1"/>
    </row>
    <row r="1418" spans="2:13" s="1" customFormat="1" ht="15" hidden="1" customHeight="1" outlineLevel="1" x14ac:dyDescent="0.15">
      <c r="B1418" s="7"/>
      <c r="C1418" s="7"/>
      <c r="D1418" s="9" t="s">
        <v>251</v>
      </c>
      <c r="F1418" s="8" t="s">
        <v>259</v>
      </c>
      <c r="H1418" s="31"/>
      <c r="I1418" s="30">
        <f>IF(H1416=0, 0, -(I1416-H1416) / H1416)</f>
        <v>0</v>
      </c>
      <c r="J1418" s="30">
        <f>IF(I1416=0, 0, -(J1416-I1416) / I1416)</f>
        <v>0</v>
      </c>
      <c r="K1418" s="30">
        <f>IF(J1416=0, 0, -(K1416-J1416) / J1416)</f>
        <v>0</v>
      </c>
      <c r="L1418" s="30">
        <f>IF(K1416=0, 0, -(L1416-K1416) / K1416)</f>
        <v>0</v>
      </c>
    </row>
    <row r="1419" spans="2:13" hidden="1" outlineLevel="1" x14ac:dyDescent="0.15"/>
    <row r="1420" spans="2:13" s="1" customFormat="1" ht="18" hidden="1" customHeight="1" outlineLevel="1" x14ac:dyDescent="0.15">
      <c r="B1420" s="7"/>
      <c r="C1420" s="91" t="s">
        <v>241</v>
      </c>
      <c r="D1420" s="91"/>
      <c r="E1420" s="93">
        <f>IF(AND(J1371 = "Yes", OR(ISBLANK(Worker_Type_Filter), Worker_Type_Filter = H1376),
 OR(ISBLANK(Country_Filter), Country_Filter = J1376)), 1, 0)</f>
        <v>1</v>
      </c>
      <c r="F1420" s="92"/>
      <c r="G1420" s="92"/>
      <c r="H1420" s="92" t="s">
        <v>4</v>
      </c>
      <c r="I1420" s="92" t="s">
        <v>5</v>
      </c>
      <c r="J1420" s="92" t="s">
        <v>6</v>
      </c>
      <c r="K1420" s="92" t="s">
        <v>257</v>
      </c>
      <c r="L1420" s="92" t="s">
        <v>258</v>
      </c>
      <c r="M1420" s="92"/>
    </row>
    <row r="1421" spans="2:13" ht="10" hidden="1" customHeight="1" outlineLevel="1" x14ac:dyDescent="0.15">
      <c r="C1421" s="43" t="s">
        <v>248</v>
      </c>
    </row>
    <row r="1422" spans="2:13" ht="4" hidden="1" customHeight="1" outlineLevel="1" x14ac:dyDescent="0.15"/>
    <row r="1423" spans="2:13" s="1" customFormat="1" ht="15" hidden="1" customHeight="1" outlineLevel="1" x14ac:dyDescent="0.15">
      <c r="B1423" s="7"/>
      <c r="C1423" s="19">
        <v>1</v>
      </c>
      <c r="D1423" s="9" t="s">
        <v>17</v>
      </c>
      <c r="F1423" s="8" t="s">
        <v>9</v>
      </c>
      <c r="H1423" s="29">
        <f>H1406 * $E1420</f>
        <v>0</v>
      </c>
      <c r="I1423" s="29">
        <f>I1406 * $E1420</f>
        <v>0</v>
      </c>
      <c r="J1423" s="29">
        <f>J1406 * $E1420</f>
        <v>0</v>
      </c>
      <c r="K1423" s="29">
        <f>K1406 * $E1420</f>
        <v>0</v>
      </c>
      <c r="L1423" s="29">
        <f>L1406 * $E1420</f>
        <v>0</v>
      </c>
    </row>
    <row r="1424" spans="2:13" ht="4" hidden="1" customHeight="1" outlineLevel="1" x14ac:dyDescent="0.15">
      <c r="D1424" s="9"/>
      <c r="F1424" s="1"/>
      <c r="H1424" s="1"/>
      <c r="I1424" s="1"/>
      <c r="J1424" s="1"/>
      <c r="K1424" s="1"/>
      <c r="L1424" s="1"/>
    </row>
    <row r="1425" spans="2:14" s="1" customFormat="1" ht="15" hidden="1" customHeight="1" outlineLevel="1" x14ac:dyDescent="0.15">
      <c r="B1425" s="7"/>
      <c r="C1425" s="19">
        <v>2</v>
      </c>
      <c r="D1425" s="9" t="s">
        <v>249</v>
      </c>
      <c r="F1425" s="8" t="s">
        <v>9</v>
      </c>
      <c r="H1425" s="29">
        <f>H1408 * $E1420</f>
        <v>0</v>
      </c>
      <c r="I1425" s="29">
        <f>I1408 * $E1420</f>
        <v>0</v>
      </c>
      <c r="J1425" s="29">
        <f>J1408 * $E1420</f>
        <v>0</v>
      </c>
      <c r="K1425" s="29">
        <f>K1408 * $E1420</f>
        <v>0</v>
      </c>
      <c r="L1425" s="29">
        <f>L1408 * $E1420</f>
        <v>0</v>
      </c>
    </row>
    <row r="1426" spans="2:14" ht="4" hidden="1" customHeight="1" outlineLevel="1" x14ac:dyDescent="0.15">
      <c r="D1426" s="9"/>
      <c r="F1426" s="1"/>
      <c r="H1426" s="1"/>
      <c r="I1426" s="1"/>
      <c r="J1426" s="1"/>
      <c r="K1426" s="1"/>
      <c r="L1426" s="1"/>
    </row>
    <row r="1427" spans="2:14" s="1" customFormat="1" ht="15" hidden="1" customHeight="1" outlineLevel="1" x14ac:dyDescent="0.15">
      <c r="B1427" s="7"/>
      <c r="C1427" s="19">
        <v>3</v>
      </c>
      <c r="D1427" s="9" t="s">
        <v>11</v>
      </c>
      <c r="F1427" s="8" t="str">
        <f>ReportingCurrencyUnitLables</f>
        <v>USD 000s</v>
      </c>
      <c r="H1427" s="29">
        <f>H1410 * $E1420</f>
        <v>0</v>
      </c>
      <c r="I1427" s="29">
        <f>I1410 * $E1420</f>
        <v>0</v>
      </c>
      <c r="J1427" s="29">
        <f>J1410 * $E1420</f>
        <v>0</v>
      </c>
      <c r="K1427" s="29">
        <f>K1410 * $E1420</f>
        <v>0</v>
      </c>
      <c r="L1427" s="29">
        <f>L1410 * $E1420</f>
        <v>0</v>
      </c>
    </row>
    <row r="1428" spans="2:14" ht="4" hidden="1" customHeight="1" outlineLevel="1" x14ac:dyDescent="0.15">
      <c r="D1428" s="9"/>
      <c r="F1428" s="1"/>
      <c r="H1428" s="1"/>
      <c r="I1428" s="1"/>
      <c r="J1428" s="1"/>
      <c r="K1428" s="1"/>
      <c r="L1428" s="1"/>
    </row>
    <row r="1429" spans="2:14" s="1" customFormat="1" ht="15" hidden="1" customHeight="1" outlineLevel="1" x14ac:dyDescent="0.15">
      <c r="B1429" s="7"/>
      <c r="C1429" s="19">
        <v>4</v>
      </c>
      <c r="D1429" s="9" t="s">
        <v>256</v>
      </c>
      <c r="F1429" s="8" t="str">
        <f>ReportingCurrencyUnitLables</f>
        <v>USD 000s</v>
      </c>
      <c r="H1429" s="29">
        <f>H1414 * $E1420</f>
        <v>0</v>
      </c>
      <c r="I1429" s="29">
        <f>I1414 * $E1420</f>
        <v>0</v>
      </c>
      <c r="J1429" s="29">
        <f>J1414 * $E1420</f>
        <v>0</v>
      </c>
      <c r="K1429" s="29">
        <f>K1414 * $E1420</f>
        <v>0</v>
      </c>
      <c r="L1429" s="29">
        <f>L1414 * $E1420</f>
        <v>0</v>
      </c>
    </row>
    <row r="1430" spans="2:14" ht="4" hidden="1" customHeight="1" outlineLevel="1" x14ac:dyDescent="0.15">
      <c r="D1430" s="9"/>
      <c r="F1430" s="1"/>
      <c r="H1430" s="1"/>
      <c r="I1430" s="1"/>
      <c r="J1430" s="1"/>
      <c r="K1430" s="1"/>
      <c r="L1430" s="1"/>
    </row>
    <row r="1431" spans="2:14" ht="10" hidden="1" customHeight="1" outlineLevel="1" x14ac:dyDescent="0.15">
      <c r="B1431" s="44"/>
      <c r="C1431" s="41"/>
      <c r="D1431" s="41"/>
      <c r="E1431" s="41"/>
      <c r="F1431" s="41"/>
      <c r="G1431" s="41"/>
      <c r="H1431" s="41"/>
      <c r="I1431" s="45"/>
      <c r="J1431" s="45"/>
      <c r="K1431" s="45"/>
      <c r="L1431" s="41"/>
      <c r="M1431" s="41"/>
      <c r="N1431" s="1"/>
    </row>
    <row r="1432" spans="2:14" ht="10" customHeight="1" x14ac:dyDescent="0.15">
      <c r="B1432" s="44"/>
      <c r="C1432" s="41"/>
      <c r="D1432" s="41"/>
      <c r="E1432" s="41"/>
      <c r="F1432" s="41"/>
      <c r="G1432" s="41"/>
      <c r="H1432" s="41"/>
      <c r="I1432" s="45"/>
      <c r="J1432" s="45"/>
      <c r="K1432" s="45"/>
      <c r="L1432" s="41"/>
      <c r="M1432" s="41"/>
      <c r="N1432" s="1"/>
    </row>
    <row r="1433" spans="2:14" s="1" customFormat="1" ht="19" collapsed="1" x14ac:dyDescent="0.15">
      <c r="B1433" s="83" cm="1">
        <f t="array" aca="1" ref="B1433" ca="1">MAX($B$2:OFFSET(B1433,-1,0)+1)</f>
        <v>24</v>
      </c>
      <c r="C1433" s="84" t="str">
        <f>UPPER(J1438) &amp;" / " &amp; K1438  &amp; " / " &amp; L1438 &amp; " / " &amp; H1438</f>
        <v xml:space="preserve"> /  /  / </v>
      </c>
      <c r="D1433" s="84"/>
      <c r="E1433" s="41"/>
      <c r="F1433" s="41"/>
      <c r="G1433" s="41"/>
      <c r="H1433" s="61" t="str">
        <f>IF(COUNTIF(E1435:E1491, "!")&gt;0, "!", "")</f>
        <v/>
      </c>
      <c r="I1433" s="18" t="s">
        <v>240</v>
      </c>
      <c r="J1433" s="2" t="s">
        <v>210</v>
      </c>
      <c r="K1433" s="18" t="s">
        <v>267</v>
      </c>
      <c r="L1433" s="42">
        <f>E1482</f>
        <v>1</v>
      </c>
      <c r="M1433" s="41"/>
    </row>
    <row r="1434" spans="2:14" s="1" customFormat="1" ht="4" hidden="1" customHeight="1" outlineLevel="1" x14ac:dyDescent="0.15">
      <c r="B1434" s="88"/>
      <c r="C1434" s="89"/>
      <c r="D1434" s="89"/>
      <c r="E1434" s="89"/>
      <c r="F1434" s="89"/>
      <c r="G1434" s="89"/>
      <c r="H1434" s="89"/>
      <c r="I1434" s="90"/>
      <c r="J1434" s="90"/>
      <c r="K1434" s="90"/>
      <c r="L1434" s="89"/>
      <c r="M1434" s="89"/>
    </row>
    <row r="1435" spans="2:14" ht="10" hidden="1" customHeight="1" outlineLevel="1" x14ac:dyDescent="0.15"/>
    <row r="1436" spans="2:14" ht="15" hidden="1" customHeight="1" outlineLevel="1" x14ac:dyDescent="0.15">
      <c r="D1436" s="1"/>
      <c r="E1436" s="1"/>
      <c r="H1436" s="4" t="s">
        <v>1</v>
      </c>
      <c r="J1436" s="4" t="s">
        <v>0</v>
      </c>
      <c r="K1436" s="4" t="s">
        <v>209</v>
      </c>
      <c r="L1436" s="4" t="s">
        <v>264</v>
      </c>
    </row>
    <row r="1437" spans="2:14" ht="5" hidden="1" customHeight="1" outlineLevel="1" x14ac:dyDescent="0.15">
      <c r="D1437" s="1"/>
      <c r="E1437" s="1"/>
      <c r="H1437" s="1"/>
      <c r="J1437" s="1"/>
      <c r="K1437" s="1"/>
      <c r="L1437" s="1"/>
    </row>
    <row r="1438" spans="2:14" ht="15" hidden="1" customHeight="1" outlineLevel="1" x14ac:dyDescent="0.15">
      <c r="D1438" s="9" t="s">
        <v>2</v>
      </c>
      <c r="E1438" s="1"/>
      <c r="H1438" s="2"/>
      <c r="J1438" s="2"/>
      <c r="K1438" s="2"/>
      <c r="L1438" s="2"/>
    </row>
    <row r="1439" spans="2:14" hidden="1" outlineLevel="1" x14ac:dyDescent="0.15">
      <c r="D1439" s="1"/>
      <c r="E1439" s="1"/>
      <c r="F1439" s="1"/>
      <c r="H1439" s="1"/>
      <c r="I1439" s="1"/>
      <c r="J1439" s="1"/>
      <c r="K1439" s="1"/>
      <c r="L1439" s="1"/>
    </row>
    <row r="1440" spans="2:14" s="1" customFormat="1" ht="18" hidden="1" customHeight="1" outlineLevel="1" x14ac:dyDescent="0.15">
      <c r="B1440" s="7"/>
      <c r="C1440" s="91" t="s">
        <v>3</v>
      </c>
      <c r="D1440" s="91"/>
      <c r="E1440" s="91"/>
      <c r="F1440" s="92"/>
      <c r="G1440" s="92"/>
      <c r="H1440" s="92" t="s">
        <v>4</v>
      </c>
      <c r="I1440" s="92" t="s">
        <v>5</v>
      </c>
      <c r="J1440" s="92" t="s">
        <v>6</v>
      </c>
      <c r="K1440" s="92" t="s">
        <v>257</v>
      </c>
      <c r="L1440" s="92" t="s">
        <v>258</v>
      </c>
      <c r="M1440" s="92"/>
    </row>
    <row r="1441" spans="2:13" ht="10" hidden="1" customHeight="1" outlineLevel="1" x14ac:dyDescent="0.15">
      <c r="H1441" s="1"/>
      <c r="I1441" s="1"/>
      <c r="J1441" s="1"/>
      <c r="K1441" s="1"/>
      <c r="L1441" s="1"/>
    </row>
    <row r="1442" spans="2:13" s="1" customFormat="1" ht="15" hidden="1" customHeight="1" outlineLevel="1" x14ac:dyDescent="0.15">
      <c r="B1442" s="7"/>
      <c r="D1442" s="9" t="s">
        <v>3</v>
      </c>
      <c r="F1442" s="17" t="s">
        <v>321</v>
      </c>
      <c r="H1442" s="22"/>
      <c r="I1442" s="22"/>
      <c r="J1442" s="22"/>
      <c r="K1442" s="22"/>
      <c r="L1442" s="22"/>
    </row>
    <row r="1443" spans="2:13" ht="4" hidden="1" customHeight="1" outlineLevel="1" x14ac:dyDescent="0.15">
      <c r="D1443" s="1"/>
      <c r="E1443" s="1"/>
      <c r="F1443" s="1"/>
      <c r="H1443" s="1"/>
      <c r="I1443" s="1"/>
      <c r="J1443" s="1"/>
      <c r="K1443" s="1"/>
      <c r="L1443" s="1"/>
    </row>
    <row r="1444" spans="2:13" s="1" customFormat="1" ht="15" hidden="1" customHeight="1" outlineLevel="1" x14ac:dyDescent="0.15">
      <c r="B1444" s="7"/>
      <c r="D1444" s="9" t="s">
        <v>246</v>
      </c>
      <c r="F1444" s="8" t="str">
        <f>F1446 &amp; ":" &amp; F1442</f>
        <v>USD:[currency code]</v>
      </c>
      <c r="H1444" s="24"/>
      <c r="I1444" s="24"/>
      <c r="J1444" s="24"/>
      <c r="K1444" s="24"/>
      <c r="L1444" s="24"/>
    </row>
    <row r="1445" spans="2:13" ht="4" hidden="1" customHeight="1" outlineLevel="1" x14ac:dyDescent="0.15">
      <c r="D1445" s="1"/>
      <c r="E1445" s="1"/>
      <c r="F1445" s="1"/>
      <c r="H1445" s="1"/>
      <c r="I1445" s="1"/>
      <c r="J1445" s="1"/>
      <c r="K1445" s="1"/>
      <c r="L1445" s="1"/>
    </row>
    <row r="1446" spans="2:13" s="1" customFormat="1" ht="15" hidden="1" customHeight="1" outlineLevel="1" x14ac:dyDescent="0.15">
      <c r="B1446" s="7"/>
      <c r="D1446" s="9" t="s">
        <v>16</v>
      </c>
      <c r="F1446" s="8" t="str">
        <f>ReportingCurrency</f>
        <v>USD</v>
      </c>
      <c r="H1446" s="28">
        <f>IF(H1444=0, 0, H1442/H1444)</f>
        <v>0</v>
      </c>
      <c r="I1446" s="28">
        <f>IF(I1444=0, 0, I1442/I1444)</f>
        <v>0</v>
      </c>
      <c r="J1446" s="28">
        <f>IF(J1444=0, 0, J1442/J1444)</f>
        <v>0</v>
      </c>
      <c r="K1446" s="28">
        <f>IF(K1444=0, 0, K1442/K1444)</f>
        <v>0</v>
      </c>
      <c r="L1446" s="28">
        <f>IF(L1444=0, 0, L1442/L1444)</f>
        <v>0</v>
      </c>
    </row>
    <row r="1447" spans="2:13" ht="4" hidden="1" customHeight="1" outlineLevel="1" x14ac:dyDescent="0.15">
      <c r="D1447" s="1"/>
      <c r="E1447" s="1"/>
      <c r="F1447" s="1"/>
      <c r="H1447" s="1"/>
      <c r="I1447" s="1"/>
      <c r="J1447" s="1"/>
      <c r="K1447" s="1"/>
      <c r="L1447" s="1"/>
    </row>
    <row r="1448" spans="2:13" s="1" customFormat="1" ht="15" hidden="1" customHeight="1" outlineLevel="1" x14ac:dyDescent="0.15">
      <c r="B1448" s="7"/>
      <c r="D1448" s="9" t="s">
        <v>253</v>
      </c>
      <c r="F1448" s="8" t="s">
        <v>254</v>
      </c>
      <c r="H1448" s="2"/>
      <c r="I1448" s="2"/>
      <c r="J1448" s="2"/>
      <c r="K1448" s="2"/>
      <c r="L1448" s="2"/>
    </row>
    <row r="1449" spans="2:13" ht="4" hidden="1" customHeight="1" outlineLevel="1" x14ac:dyDescent="0.15">
      <c r="D1449" s="1"/>
      <c r="E1449" s="1"/>
      <c r="F1449" s="1"/>
      <c r="H1449" s="1"/>
      <c r="I1449" s="1"/>
      <c r="J1449" s="1"/>
      <c r="K1449" s="1"/>
      <c r="L1449" s="1"/>
    </row>
    <row r="1450" spans="2:13" s="1" customFormat="1" ht="15" hidden="1" customHeight="1" outlineLevel="1" x14ac:dyDescent="0.15">
      <c r="B1450" s="7"/>
      <c r="D1450" s="9" t="s">
        <v>280</v>
      </c>
      <c r="F1450" s="8" t="s">
        <v>255</v>
      </c>
      <c r="H1450" s="25"/>
      <c r="I1450" s="25"/>
      <c r="J1450" s="25"/>
      <c r="K1450" s="25"/>
      <c r="L1450" s="25"/>
    </row>
    <row r="1451" spans="2:13" hidden="1" outlineLevel="1" x14ac:dyDescent="0.15">
      <c r="D1451" s="1"/>
      <c r="E1451" s="1"/>
      <c r="F1451" s="1"/>
      <c r="H1451" s="1"/>
      <c r="I1451" s="1"/>
      <c r="J1451" s="1"/>
      <c r="K1451" s="1"/>
      <c r="L1451" s="1"/>
    </row>
    <row r="1452" spans="2:13" s="1" customFormat="1" ht="18" hidden="1" customHeight="1" outlineLevel="1" x14ac:dyDescent="0.15">
      <c r="B1452" s="7"/>
      <c r="C1452" s="91" t="s">
        <v>311</v>
      </c>
      <c r="D1452" s="91"/>
      <c r="E1452" s="91"/>
      <c r="F1452" s="92"/>
      <c r="G1452" s="92"/>
      <c r="H1452" s="92" t="s">
        <v>4</v>
      </c>
      <c r="I1452" s="92" t="s">
        <v>5</v>
      </c>
      <c r="J1452" s="92" t="s">
        <v>6</v>
      </c>
      <c r="K1452" s="92" t="s">
        <v>257</v>
      </c>
      <c r="L1452" s="92" t="s">
        <v>258</v>
      </c>
      <c r="M1452" s="92"/>
    </row>
    <row r="1453" spans="2:13" ht="10" hidden="1" customHeight="1" outlineLevel="1" x14ac:dyDescent="0.15">
      <c r="H1453" s="1"/>
      <c r="I1453" s="1"/>
      <c r="J1453" s="1"/>
      <c r="K1453" s="1"/>
      <c r="L1453" s="1"/>
    </row>
    <row r="1454" spans="2:13" s="1" customFormat="1" ht="15" hidden="1" customHeight="1" outlineLevel="1" x14ac:dyDescent="0.15">
      <c r="B1454" s="7"/>
      <c r="C1454" s="62"/>
      <c r="D1454" s="9" t="s">
        <v>318</v>
      </c>
      <c r="E1454"/>
      <c r="F1454" s="58" t="str">
        <f>F1442</f>
        <v>[currency code]</v>
      </c>
      <c r="H1454" s="23"/>
      <c r="I1454" s="23"/>
      <c r="J1454" s="23"/>
      <c r="K1454" s="23"/>
      <c r="L1454" s="23"/>
    </row>
    <row r="1455" spans="2:13" ht="10" hidden="1" customHeight="1" outlineLevel="1" x14ac:dyDescent="0.15">
      <c r="D1455" s="1"/>
      <c r="F1455" s="1"/>
      <c r="H1455" s="1"/>
      <c r="I1455" s="1"/>
      <c r="J1455" s="1"/>
      <c r="K1455" s="1"/>
      <c r="L1455" s="1"/>
    </row>
    <row r="1456" spans="2:13" ht="15" hidden="1" customHeight="1" outlineLevel="1" x14ac:dyDescent="0.15">
      <c r="D1456" s="60"/>
      <c r="F1456" s="1"/>
      <c r="H1456" s="98" t="s">
        <v>312</v>
      </c>
      <c r="I1456" s="1"/>
      <c r="J1456" s="1"/>
      <c r="K1456" s="1"/>
      <c r="L1456" s="1"/>
    </row>
    <row r="1457" spans="2:13" s="1" customFormat="1" ht="15" hidden="1" customHeight="1" outlineLevel="1" x14ac:dyDescent="0.15">
      <c r="B1457" s="7"/>
      <c r="D1457" s="9" t="s">
        <v>319</v>
      </c>
      <c r="E1457"/>
      <c r="F1457" s="8" t="str">
        <f t="shared" ref="F1457" si="46">ReportingCurrency</f>
        <v>USD</v>
      </c>
      <c r="H1457" s="28">
        <f>IF(H1444=0, 0, H1454/H1444)</f>
        <v>0</v>
      </c>
      <c r="I1457" s="28">
        <f>IF(I1444=0, 0, I1454/I1444)</f>
        <v>0</v>
      </c>
      <c r="J1457" s="28">
        <f>IF(J1444=0, 0, J1454/J1444)</f>
        <v>0</v>
      </c>
      <c r="K1457" s="28">
        <f>IF(K1444=0, 0, K1454/K1444)</f>
        <v>0</v>
      </c>
      <c r="L1457" s="28">
        <f>IF(L1444=0, 0, L1454/L1444)</f>
        <v>0</v>
      </c>
    </row>
    <row r="1458" spans="2:13" hidden="1" outlineLevel="1" x14ac:dyDescent="0.15"/>
    <row r="1459" spans="2:13" s="1" customFormat="1" ht="18" hidden="1" customHeight="1" outlineLevel="1" x14ac:dyDescent="0.15">
      <c r="B1459" s="7"/>
      <c r="C1459" s="91" t="s">
        <v>8</v>
      </c>
      <c r="D1459" s="91"/>
      <c r="E1459" s="91"/>
      <c r="F1459" s="92"/>
      <c r="G1459" s="92"/>
      <c r="H1459" s="92" t="s">
        <v>4</v>
      </c>
      <c r="I1459" s="92" t="s">
        <v>5</v>
      </c>
      <c r="J1459" s="92" t="s">
        <v>6</v>
      </c>
      <c r="K1459" s="92" t="s">
        <v>257</v>
      </c>
      <c r="L1459" s="92" t="s">
        <v>258</v>
      </c>
      <c r="M1459" s="92"/>
    </row>
    <row r="1460" spans="2:13" ht="10" hidden="1" customHeight="1" outlineLevel="1" x14ac:dyDescent="0.15">
      <c r="H1460" s="1"/>
      <c r="I1460" s="1"/>
      <c r="J1460" s="1"/>
      <c r="K1460" s="1"/>
      <c r="L1460" s="1"/>
    </row>
    <row r="1461" spans="2:13" ht="15" hidden="1" customHeight="1" outlineLevel="1" x14ac:dyDescent="0.15">
      <c r="D1461" s="9" t="s">
        <v>8</v>
      </c>
      <c r="F1461" s="1"/>
      <c r="H1461" s="99" t="str" cm="1">
        <f t="array" ref="H1461">IF(OR(E1462:E1463 = "!"), "Red alert = missing data","")</f>
        <v/>
      </c>
      <c r="I1461" s="1"/>
      <c r="J1461" s="1"/>
      <c r="K1461" s="1"/>
      <c r="L1461" s="1"/>
    </row>
    <row r="1462" spans="2:13" s="1" customFormat="1" ht="15" hidden="1" customHeight="1" outlineLevel="1" x14ac:dyDescent="0.15">
      <c r="B1462" s="7"/>
      <c r="D1462" s="59" t="s">
        <v>309</v>
      </c>
      <c r="E1462" s="61" t="str" cm="1">
        <f t="array" ref="E1462">IF(MAX((H1457:L1457&gt;=H1446:L1446) * (H1457:L1457 &lt;&gt; 0) * (H1462:L1462=0)) &gt;0, "!", "")</f>
        <v/>
      </c>
      <c r="F1462" s="8" t="s">
        <v>18</v>
      </c>
      <c r="H1462" s="23"/>
      <c r="I1462" s="23"/>
      <c r="J1462" s="23"/>
      <c r="K1462" s="23"/>
      <c r="L1462" s="23"/>
    </row>
    <row r="1463" spans="2:13" s="1" customFormat="1" ht="15" hidden="1" customHeight="1" outlineLevel="1" x14ac:dyDescent="0.15">
      <c r="B1463" s="7"/>
      <c r="D1463" s="59" t="s">
        <v>310</v>
      </c>
      <c r="E1463" s="61" t="str" cm="1">
        <f t="array" ref="E1463">IF(MAX((H1457:L1457&lt;H1446:L1446) * (H1457:L1457 &lt;&gt; 0) * (H1463:L1463=0)) &gt;0, "!", "")</f>
        <v/>
      </c>
      <c r="F1463" s="8" t="s">
        <v>18</v>
      </c>
      <c r="H1463" s="23"/>
      <c r="I1463" s="23"/>
      <c r="J1463" s="23"/>
      <c r="K1463" s="23"/>
      <c r="L1463" s="23"/>
    </row>
    <row r="1464" spans="2:13" s="1" customFormat="1" ht="15" hidden="1" customHeight="1" outlineLevel="1" x14ac:dyDescent="0.15">
      <c r="B1464" s="7"/>
      <c r="D1464" s="59" t="s">
        <v>305</v>
      </c>
      <c r="E1464"/>
      <c r="F1464" s="8" t="s">
        <v>18</v>
      </c>
      <c r="H1464" s="29">
        <f>H1462+IF(H1457&lt;H1446, H1463, 0)</f>
        <v>0</v>
      </c>
      <c r="I1464" s="29">
        <f>I1462+IF(I1457&lt;I1446, I1463, 0)</f>
        <v>0</v>
      </c>
      <c r="J1464" s="29">
        <f>J1462+IF(J1457&lt;J1446, J1463, 0)</f>
        <v>0</v>
      </c>
      <c r="K1464" s="29">
        <f>K1462+IF(K1457&lt;K1446, K1463, 0)</f>
        <v>0</v>
      </c>
      <c r="L1464" s="29">
        <f>L1462+IF(L1457&lt;L1446, L1463, 0)</f>
        <v>0</v>
      </c>
    </row>
    <row r="1465" spans="2:13" hidden="1" outlineLevel="1" x14ac:dyDescent="0.15">
      <c r="D1465" s="1"/>
      <c r="E1465" s="1"/>
      <c r="F1465" s="1"/>
      <c r="H1465" s="1"/>
      <c r="I1465" s="1"/>
      <c r="J1465" s="1"/>
      <c r="K1465" s="1"/>
      <c r="L1465" s="1"/>
    </row>
    <row r="1466" spans="2:13" s="1" customFormat="1" ht="18" hidden="1" customHeight="1" outlineLevel="1" x14ac:dyDescent="0.15">
      <c r="B1466" s="7"/>
      <c r="C1466" s="91" t="s">
        <v>10</v>
      </c>
      <c r="D1466" s="91"/>
      <c r="E1466" s="91"/>
      <c r="F1466" s="92"/>
      <c r="G1466" s="92"/>
      <c r="H1466" s="97" t="s">
        <v>4</v>
      </c>
      <c r="I1466" s="92" t="s">
        <v>5</v>
      </c>
      <c r="J1466" s="92" t="s">
        <v>6</v>
      </c>
      <c r="K1466" s="92" t="s">
        <v>257</v>
      </c>
      <c r="L1466" s="92" t="s">
        <v>258</v>
      </c>
      <c r="M1466" s="92"/>
    </row>
    <row r="1467" spans="2:13" ht="10" hidden="1" customHeight="1" outlineLevel="1" x14ac:dyDescent="0.15"/>
    <row r="1468" spans="2:13" s="1" customFormat="1" ht="15" hidden="1" customHeight="1" outlineLevel="1" x14ac:dyDescent="0.15">
      <c r="B1468" s="7"/>
      <c r="D1468" s="9" t="s">
        <v>17</v>
      </c>
      <c r="F1468" s="8" t="s">
        <v>9</v>
      </c>
      <c r="H1468" s="29">
        <f>H1464</f>
        <v>0</v>
      </c>
      <c r="I1468" s="29">
        <f>I1464</f>
        <v>0</v>
      </c>
      <c r="J1468" s="29">
        <f>J1464</f>
        <v>0</v>
      </c>
      <c r="K1468" s="29">
        <f>K1464</f>
        <v>0</v>
      </c>
      <c r="L1468" s="29">
        <f>L1464</f>
        <v>0</v>
      </c>
    </row>
    <row r="1469" spans="2:13" ht="4" hidden="1" customHeight="1" outlineLevel="1" x14ac:dyDescent="0.15">
      <c r="D1469" s="9"/>
      <c r="F1469" s="1"/>
      <c r="H1469" s="1"/>
      <c r="I1469" s="1"/>
      <c r="J1469" s="1"/>
      <c r="K1469" s="1"/>
      <c r="L1469" s="1"/>
    </row>
    <row r="1470" spans="2:13" s="1" customFormat="1" ht="15" hidden="1" customHeight="1" outlineLevel="1" x14ac:dyDescent="0.15">
      <c r="B1470" s="7"/>
      <c r="D1470" s="9" t="s">
        <v>249</v>
      </c>
      <c r="F1470" s="8" t="s">
        <v>9</v>
      </c>
      <c r="H1470" s="29">
        <f>IF(H1457&lt;H1446, H1463, 0)</f>
        <v>0</v>
      </c>
      <c r="I1470" s="29">
        <f>IF(I1457&lt;I1446, I1463, 0)</f>
        <v>0</v>
      </c>
      <c r="J1470" s="29">
        <f>IF(J1457&lt;J1446, J1463, 0)</f>
        <v>0</v>
      </c>
      <c r="K1470" s="29">
        <f>IF(K1457&lt;K1446, K1463, 0)</f>
        <v>0</v>
      </c>
      <c r="L1470" s="29">
        <f>IF(L1457&lt;L1446, L1463, 0)</f>
        <v>0</v>
      </c>
    </row>
    <row r="1471" spans="2:13" ht="4" hidden="1" customHeight="1" outlineLevel="1" x14ac:dyDescent="0.15">
      <c r="D1471" s="9"/>
      <c r="F1471" s="1"/>
      <c r="H1471" s="1"/>
      <c r="I1471" s="1"/>
      <c r="J1471" s="1"/>
      <c r="K1471" s="1"/>
      <c r="L1471" s="1"/>
    </row>
    <row r="1472" spans="2:13" s="1" customFormat="1" ht="15" hidden="1" customHeight="1" outlineLevel="1" x14ac:dyDescent="0.15">
      <c r="B1472" s="7"/>
      <c r="D1472" s="9" t="s">
        <v>11</v>
      </c>
      <c r="F1472" s="8" t="str">
        <f>ReportingCurrencyUnitLables</f>
        <v>USD 000s</v>
      </c>
      <c r="H1472" s="29">
        <f>H1446 * H1464 / 1000</f>
        <v>0</v>
      </c>
      <c r="I1472" s="29">
        <f>I1446 * I1464 / 1000</f>
        <v>0</v>
      </c>
      <c r="J1472" s="29">
        <f>J1446 * J1464 / 1000</f>
        <v>0</v>
      </c>
      <c r="K1472" s="29">
        <f>K1446 * K1464 / 1000</f>
        <v>0</v>
      </c>
      <c r="L1472" s="29">
        <f>L1446 * L1464 / 1000</f>
        <v>0</v>
      </c>
    </row>
    <row r="1473" spans="2:13" ht="4" hidden="1" customHeight="1" outlineLevel="1" x14ac:dyDescent="0.15">
      <c r="D1473" s="9"/>
      <c r="F1473" s="1"/>
      <c r="H1473" s="1"/>
      <c r="I1473" s="1"/>
      <c r="J1473" s="1"/>
      <c r="K1473" s="1"/>
      <c r="L1473" s="1"/>
    </row>
    <row r="1474" spans="2:13" s="1" customFormat="1" ht="15" hidden="1" customHeight="1" outlineLevel="1" x14ac:dyDescent="0.15">
      <c r="B1474" s="7"/>
      <c r="D1474" s="9" t="s">
        <v>13</v>
      </c>
      <c r="F1474" s="8" t="s">
        <v>14</v>
      </c>
      <c r="H1474" s="30">
        <f>IF(H1468=0,0,H1470 / H1468)</f>
        <v>0</v>
      </c>
      <c r="I1474" s="30">
        <f>IF(I1468=0,0,I1470 / I1468)</f>
        <v>0</v>
      </c>
      <c r="J1474" s="30">
        <f>IF(J1468=0,0,J1470 / J1468)</f>
        <v>0</v>
      </c>
      <c r="K1474" s="30">
        <f>IF(K1468=0,0,K1470 / K1468)</f>
        <v>0</v>
      </c>
      <c r="L1474" s="30">
        <f>IF(L1468=0,0,L1470 / L1468)</f>
        <v>0</v>
      </c>
    </row>
    <row r="1475" spans="2:13" ht="4" hidden="1" customHeight="1" outlineLevel="1" x14ac:dyDescent="0.15">
      <c r="D1475" s="9"/>
      <c r="F1475" s="1"/>
      <c r="H1475" s="1"/>
      <c r="I1475" s="1"/>
      <c r="J1475" s="1"/>
      <c r="K1475" s="1"/>
      <c r="L1475" s="1"/>
    </row>
    <row r="1476" spans="2:13" ht="15" hidden="1" customHeight="1" outlineLevel="1" x14ac:dyDescent="0.15">
      <c r="D1476" s="9" t="s">
        <v>302</v>
      </c>
      <c r="F1476" s="8" t="str">
        <f>ReportingCurrencyUnitLables</f>
        <v>USD 000s</v>
      </c>
      <c r="G1476" s="1"/>
      <c r="H1476" s="29">
        <f>MAX(0, H1446-H1457) * H1470 / 1000</f>
        <v>0</v>
      </c>
      <c r="I1476" s="29">
        <f t="shared" ref="I1476:L1476" si="47">MAX(0, I1446-I1457) * I1470 / 1000</f>
        <v>0</v>
      </c>
      <c r="J1476" s="29">
        <f t="shared" si="47"/>
        <v>0</v>
      </c>
      <c r="K1476" s="29">
        <f t="shared" si="47"/>
        <v>0</v>
      </c>
      <c r="L1476" s="29">
        <f t="shared" si="47"/>
        <v>0</v>
      </c>
    </row>
    <row r="1477" spans="2:13" ht="4" hidden="1" customHeight="1" outlineLevel="1" x14ac:dyDescent="0.15">
      <c r="D1477" s="9"/>
      <c r="F1477" s="1"/>
      <c r="H1477" s="1"/>
      <c r="I1477" s="1"/>
      <c r="J1477" s="1"/>
      <c r="K1477" s="1"/>
      <c r="L1477" s="1"/>
    </row>
    <row r="1478" spans="2:13" s="1" customFormat="1" ht="15" hidden="1" customHeight="1" outlineLevel="1" x14ac:dyDescent="0.15">
      <c r="B1478" s="7"/>
      <c r="D1478" s="9" t="s">
        <v>252</v>
      </c>
      <c r="F1478" s="8" t="s">
        <v>250</v>
      </c>
      <c r="H1478" s="30">
        <f>IF(H1472=0, 0, H1476/H1472)</f>
        <v>0</v>
      </c>
      <c r="I1478" s="30">
        <f>IF(I1472=0, 0, I1476/I1472)</f>
        <v>0</v>
      </c>
      <c r="J1478" s="30">
        <f>IF(J1472=0, 0, J1476/J1472)</f>
        <v>0</v>
      </c>
      <c r="K1478" s="30">
        <f>IF(K1472=0, 0, K1476/K1472)</f>
        <v>0</v>
      </c>
      <c r="L1478" s="30">
        <f>IF(L1472=0, 0, L1476/L1472)</f>
        <v>0</v>
      </c>
    </row>
    <row r="1479" spans="2:13" ht="4" hidden="1" customHeight="1" outlineLevel="1" x14ac:dyDescent="0.15">
      <c r="D1479" s="9"/>
      <c r="F1479" s="1"/>
      <c r="H1479" s="1"/>
      <c r="I1479" s="1"/>
      <c r="J1479" s="1"/>
      <c r="K1479" s="1"/>
      <c r="L1479" s="1"/>
    </row>
    <row r="1480" spans="2:13" s="1" customFormat="1" ht="15" hidden="1" customHeight="1" outlineLevel="1" x14ac:dyDescent="0.15">
      <c r="B1480" s="7"/>
      <c r="C1480" s="7"/>
      <c r="D1480" s="9" t="s">
        <v>251</v>
      </c>
      <c r="F1480" s="8" t="s">
        <v>259</v>
      </c>
      <c r="H1480" s="31"/>
      <c r="I1480" s="30">
        <f>IF(H1478=0, 0, -(I1478-H1478) / H1478)</f>
        <v>0</v>
      </c>
      <c r="J1480" s="30">
        <f>IF(I1478=0, 0, -(J1478-I1478) / I1478)</f>
        <v>0</v>
      </c>
      <c r="K1480" s="30">
        <f>IF(J1478=0, 0, -(K1478-J1478) / J1478)</f>
        <v>0</v>
      </c>
      <c r="L1480" s="30">
        <f>IF(K1478=0, 0, -(L1478-K1478) / K1478)</f>
        <v>0</v>
      </c>
    </row>
    <row r="1481" spans="2:13" hidden="1" outlineLevel="1" x14ac:dyDescent="0.15"/>
    <row r="1482" spans="2:13" s="1" customFormat="1" ht="18" hidden="1" customHeight="1" outlineLevel="1" x14ac:dyDescent="0.15">
      <c r="B1482" s="7"/>
      <c r="C1482" s="91" t="s">
        <v>241</v>
      </c>
      <c r="D1482" s="91"/>
      <c r="E1482" s="93">
        <f>IF(AND(J1433 = "Yes", OR(ISBLANK(Worker_Type_Filter), Worker_Type_Filter = H1438),
 OR(ISBLANK(Country_Filter), Country_Filter = J1438)), 1, 0)</f>
        <v>1</v>
      </c>
      <c r="F1482" s="92"/>
      <c r="G1482" s="92"/>
      <c r="H1482" s="92" t="s">
        <v>4</v>
      </c>
      <c r="I1482" s="92" t="s">
        <v>5</v>
      </c>
      <c r="J1482" s="92" t="s">
        <v>6</v>
      </c>
      <c r="K1482" s="92" t="s">
        <v>257</v>
      </c>
      <c r="L1482" s="92" t="s">
        <v>258</v>
      </c>
      <c r="M1482" s="92"/>
    </row>
    <row r="1483" spans="2:13" ht="10" hidden="1" customHeight="1" outlineLevel="1" x14ac:dyDescent="0.15">
      <c r="C1483" s="43" t="s">
        <v>248</v>
      </c>
    </row>
    <row r="1484" spans="2:13" ht="4" hidden="1" customHeight="1" outlineLevel="1" x14ac:dyDescent="0.15"/>
    <row r="1485" spans="2:13" s="1" customFormat="1" ht="15" hidden="1" customHeight="1" outlineLevel="1" x14ac:dyDescent="0.15">
      <c r="B1485" s="7"/>
      <c r="C1485" s="19">
        <v>1</v>
      </c>
      <c r="D1485" s="9" t="s">
        <v>17</v>
      </c>
      <c r="F1485" s="8" t="s">
        <v>9</v>
      </c>
      <c r="H1485" s="29">
        <f>H1468 * $E1482</f>
        <v>0</v>
      </c>
      <c r="I1485" s="29">
        <f>I1468 * $E1482</f>
        <v>0</v>
      </c>
      <c r="J1485" s="29">
        <f>J1468 * $E1482</f>
        <v>0</v>
      </c>
      <c r="K1485" s="29">
        <f>K1468 * $E1482</f>
        <v>0</v>
      </c>
      <c r="L1485" s="29">
        <f>L1468 * $E1482</f>
        <v>0</v>
      </c>
    </row>
    <row r="1486" spans="2:13" ht="4" hidden="1" customHeight="1" outlineLevel="1" x14ac:dyDescent="0.15">
      <c r="D1486" s="9"/>
      <c r="F1486" s="1"/>
      <c r="H1486" s="1"/>
      <c r="I1486" s="1"/>
      <c r="J1486" s="1"/>
      <c r="K1486" s="1"/>
      <c r="L1486" s="1"/>
    </row>
    <row r="1487" spans="2:13" s="1" customFormat="1" ht="15" hidden="1" customHeight="1" outlineLevel="1" x14ac:dyDescent="0.15">
      <c r="B1487" s="7"/>
      <c r="C1487" s="19">
        <v>2</v>
      </c>
      <c r="D1487" s="9" t="s">
        <v>249</v>
      </c>
      <c r="F1487" s="8" t="s">
        <v>9</v>
      </c>
      <c r="H1487" s="29">
        <f>H1470 * $E1482</f>
        <v>0</v>
      </c>
      <c r="I1487" s="29">
        <f>I1470 * $E1482</f>
        <v>0</v>
      </c>
      <c r="J1487" s="29">
        <f>J1470 * $E1482</f>
        <v>0</v>
      </c>
      <c r="K1487" s="29">
        <f>K1470 * $E1482</f>
        <v>0</v>
      </c>
      <c r="L1487" s="29">
        <f>L1470 * $E1482</f>
        <v>0</v>
      </c>
    </row>
    <row r="1488" spans="2:13" ht="4" hidden="1" customHeight="1" outlineLevel="1" x14ac:dyDescent="0.15">
      <c r="D1488" s="9"/>
      <c r="F1488" s="1"/>
      <c r="H1488" s="1"/>
      <c r="I1488" s="1"/>
      <c r="J1488" s="1"/>
      <c r="K1488" s="1"/>
      <c r="L1488" s="1"/>
    </row>
    <row r="1489" spans="2:14" s="1" customFormat="1" ht="15" hidden="1" customHeight="1" outlineLevel="1" x14ac:dyDescent="0.15">
      <c r="B1489" s="7"/>
      <c r="C1489" s="19">
        <v>3</v>
      </c>
      <c r="D1489" s="9" t="s">
        <v>11</v>
      </c>
      <c r="F1489" s="8" t="str">
        <f>ReportingCurrencyUnitLables</f>
        <v>USD 000s</v>
      </c>
      <c r="H1489" s="29">
        <f>H1472 * $E1482</f>
        <v>0</v>
      </c>
      <c r="I1489" s="29">
        <f>I1472 * $E1482</f>
        <v>0</v>
      </c>
      <c r="J1489" s="29">
        <f>J1472 * $E1482</f>
        <v>0</v>
      </c>
      <c r="K1489" s="29">
        <f>K1472 * $E1482</f>
        <v>0</v>
      </c>
      <c r="L1489" s="29">
        <f>L1472 * $E1482</f>
        <v>0</v>
      </c>
    </row>
    <row r="1490" spans="2:14" ht="4" hidden="1" customHeight="1" outlineLevel="1" x14ac:dyDescent="0.15">
      <c r="D1490" s="9"/>
      <c r="F1490" s="1"/>
      <c r="H1490" s="1"/>
      <c r="I1490" s="1"/>
      <c r="J1490" s="1"/>
      <c r="K1490" s="1"/>
      <c r="L1490" s="1"/>
    </row>
    <row r="1491" spans="2:14" s="1" customFormat="1" ht="15" hidden="1" customHeight="1" outlineLevel="1" x14ac:dyDescent="0.15">
      <c r="B1491" s="7"/>
      <c r="C1491" s="19">
        <v>4</v>
      </c>
      <c r="D1491" s="9" t="s">
        <v>256</v>
      </c>
      <c r="F1491" s="8" t="str">
        <f>ReportingCurrencyUnitLables</f>
        <v>USD 000s</v>
      </c>
      <c r="H1491" s="29">
        <f>H1476 * $E1482</f>
        <v>0</v>
      </c>
      <c r="I1491" s="29">
        <f>I1476 * $E1482</f>
        <v>0</v>
      </c>
      <c r="J1491" s="29">
        <f>J1476 * $E1482</f>
        <v>0</v>
      </c>
      <c r="K1491" s="29">
        <f>K1476 * $E1482</f>
        <v>0</v>
      </c>
      <c r="L1491" s="29">
        <f>L1476 * $E1482</f>
        <v>0</v>
      </c>
    </row>
    <row r="1492" spans="2:14" ht="4" hidden="1" customHeight="1" outlineLevel="1" x14ac:dyDescent="0.15">
      <c r="D1492" s="9"/>
      <c r="F1492" s="1"/>
      <c r="H1492" s="1"/>
      <c r="I1492" s="1"/>
      <c r="J1492" s="1"/>
      <c r="K1492" s="1"/>
      <c r="L1492" s="1"/>
    </row>
    <row r="1493" spans="2:14" ht="10" hidden="1" customHeight="1" outlineLevel="1" x14ac:dyDescent="0.15">
      <c r="B1493" s="44"/>
      <c r="C1493" s="41"/>
      <c r="D1493" s="41"/>
      <c r="E1493" s="41"/>
      <c r="F1493" s="41"/>
      <c r="G1493" s="41"/>
      <c r="H1493" s="41"/>
      <c r="I1493" s="45"/>
      <c r="J1493" s="45"/>
      <c r="K1493" s="45"/>
      <c r="L1493" s="41"/>
      <c r="M1493" s="41"/>
      <c r="N1493" s="1"/>
    </row>
    <row r="1494" spans="2:14" ht="10" customHeight="1" x14ac:dyDescent="0.15">
      <c r="B1494" s="44"/>
      <c r="C1494" s="41"/>
      <c r="D1494" s="41"/>
      <c r="E1494" s="41"/>
      <c r="F1494" s="41"/>
      <c r="G1494" s="41"/>
      <c r="H1494" s="41"/>
      <c r="I1494" s="45"/>
      <c r="J1494" s="45"/>
      <c r="K1494" s="45"/>
      <c r="L1494" s="41"/>
      <c r="M1494" s="41"/>
      <c r="N1494" s="1"/>
    </row>
    <row r="1495" spans="2:14" s="1" customFormat="1" ht="19" collapsed="1" x14ac:dyDescent="0.15">
      <c r="B1495" s="83" cm="1">
        <f t="array" aca="1" ref="B1495" ca="1">MAX($B$2:OFFSET(B1495,-1,0)+1)</f>
        <v>25</v>
      </c>
      <c r="C1495" s="84" t="str">
        <f>UPPER(J1500) &amp;" / " &amp; K1500  &amp; " / " &amp; L1500 &amp; " / " &amp; H1500</f>
        <v xml:space="preserve"> /  /  / </v>
      </c>
      <c r="D1495" s="84"/>
      <c r="E1495" s="41"/>
      <c r="F1495" s="41"/>
      <c r="G1495" s="41"/>
      <c r="H1495" s="61" t="str">
        <f>IF(COUNTIF(E1497:E1553, "!")&gt;0, "!", "")</f>
        <v/>
      </c>
      <c r="I1495" s="18" t="s">
        <v>240</v>
      </c>
      <c r="J1495" s="2" t="s">
        <v>210</v>
      </c>
      <c r="K1495" s="18" t="s">
        <v>267</v>
      </c>
      <c r="L1495" s="42">
        <f>E1544</f>
        <v>1</v>
      </c>
      <c r="M1495" s="41"/>
    </row>
    <row r="1496" spans="2:14" s="1" customFormat="1" ht="4" hidden="1" customHeight="1" outlineLevel="1" x14ac:dyDescent="0.15">
      <c r="B1496" s="88"/>
      <c r="C1496" s="89"/>
      <c r="D1496" s="89"/>
      <c r="E1496" s="89"/>
      <c r="F1496" s="89"/>
      <c r="G1496" s="89"/>
      <c r="H1496" s="89"/>
      <c r="I1496" s="90"/>
      <c r="J1496" s="90"/>
      <c r="K1496" s="90"/>
      <c r="L1496" s="89"/>
      <c r="M1496" s="89"/>
    </row>
    <row r="1497" spans="2:14" ht="10" hidden="1" customHeight="1" outlineLevel="1" x14ac:dyDescent="0.15"/>
    <row r="1498" spans="2:14" ht="15" hidden="1" customHeight="1" outlineLevel="1" x14ac:dyDescent="0.15">
      <c r="D1498" s="1"/>
      <c r="E1498" s="1"/>
      <c r="H1498" s="4" t="s">
        <v>1</v>
      </c>
      <c r="J1498" s="4" t="s">
        <v>0</v>
      </c>
      <c r="K1498" s="4" t="s">
        <v>209</v>
      </c>
      <c r="L1498" s="4" t="s">
        <v>264</v>
      </c>
    </row>
    <row r="1499" spans="2:14" ht="5" hidden="1" customHeight="1" outlineLevel="1" x14ac:dyDescent="0.15">
      <c r="D1499" s="1"/>
      <c r="E1499" s="1"/>
      <c r="H1499" s="1"/>
      <c r="J1499" s="1"/>
      <c r="K1499" s="1"/>
      <c r="L1499" s="1"/>
    </row>
    <row r="1500" spans="2:14" ht="15" hidden="1" customHeight="1" outlineLevel="1" x14ac:dyDescent="0.15">
      <c r="D1500" s="9" t="s">
        <v>2</v>
      </c>
      <c r="E1500" s="1"/>
      <c r="H1500" s="2"/>
      <c r="J1500" s="2"/>
      <c r="K1500" s="2"/>
      <c r="L1500" s="2"/>
    </row>
    <row r="1501" spans="2:14" hidden="1" outlineLevel="1" x14ac:dyDescent="0.15">
      <c r="D1501" s="1"/>
      <c r="E1501" s="1"/>
      <c r="F1501" s="1"/>
      <c r="H1501" s="1"/>
      <c r="I1501" s="1"/>
      <c r="J1501" s="1"/>
      <c r="K1501" s="1"/>
      <c r="L1501" s="1"/>
    </row>
    <row r="1502" spans="2:14" s="1" customFormat="1" ht="18" hidden="1" customHeight="1" outlineLevel="1" x14ac:dyDescent="0.15">
      <c r="B1502" s="7"/>
      <c r="C1502" s="91" t="s">
        <v>3</v>
      </c>
      <c r="D1502" s="91"/>
      <c r="E1502" s="91"/>
      <c r="F1502" s="92"/>
      <c r="G1502" s="92"/>
      <c r="H1502" s="92" t="s">
        <v>4</v>
      </c>
      <c r="I1502" s="92" t="s">
        <v>5</v>
      </c>
      <c r="J1502" s="92" t="s">
        <v>6</v>
      </c>
      <c r="K1502" s="92" t="s">
        <v>257</v>
      </c>
      <c r="L1502" s="92" t="s">
        <v>258</v>
      </c>
      <c r="M1502" s="92"/>
    </row>
    <row r="1503" spans="2:14" ht="10" hidden="1" customHeight="1" outlineLevel="1" x14ac:dyDescent="0.15">
      <c r="H1503" s="1"/>
      <c r="I1503" s="1"/>
      <c r="J1503" s="1"/>
      <c r="K1503" s="1"/>
      <c r="L1503" s="1"/>
    </row>
    <row r="1504" spans="2:14" s="1" customFormat="1" ht="15" hidden="1" customHeight="1" outlineLevel="1" x14ac:dyDescent="0.15">
      <c r="B1504" s="7"/>
      <c r="D1504" s="9" t="s">
        <v>3</v>
      </c>
      <c r="F1504" s="17" t="s">
        <v>321</v>
      </c>
      <c r="H1504" s="22"/>
      <c r="I1504" s="22"/>
      <c r="J1504" s="22"/>
      <c r="K1504" s="22"/>
      <c r="L1504" s="22"/>
    </row>
    <row r="1505" spans="2:13" ht="4" hidden="1" customHeight="1" outlineLevel="1" x14ac:dyDescent="0.15">
      <c r="D1505" s="1"/>
      <c r="E1505" s="1"/>
      <c r="F1505" s="1"/>
      <c r="H1505" s="1"/>
      <c r="I1505" s="1"/>
      <c r="J1505" s="1"/>
      <c r="K1505" s="1"/>
      <c r="L1505" s="1"/>
    </row>
    <row r="1506" spans="2:13" s="1" customFormat="1" ht="15" hidden="1" customHeight="1" outlineLevel="1" x14ac:dyDescent="0.15">
      <c r="B1506" s="7"/>
      <c r="D1506" s="9" t="s">
        <v>246</v>
      </c>
      <c r="F1506" s="8" t="str">
        <f>F1508 &amp; ":" &amp; F1504</f>
        <v>USD:[currency code]</v>
      </c>
      <c r="H1506" s="24"/>
      <c r="I1506" s="24"/>
      <c r="J1506" s="24"/>
      <c r="K1506" s="24"/>
      <c r="L1506" s="24"/>
    </row>
    <row r="1507" spans="2:13" ht="4" hidden="1" customHeight="1" outlineLevel="1" x14ac:dyDescent="0.15">
      <c r="D1507" s="1"/>
      <c r="E1507" s="1"/>
      <c r="F1507" s="1"/>
      <c r="H1507" s="1"/>
      <c r="I1507" s="1"/>
      <c r="J1507" s="1"/>
      <c r="K1507" s="1"/>
      <c r="L1507" s="1"/>
    </row>
    <row r="1508" spans="2:13" s="1" customFormat="1" ht="15" hidden="1" customHeight="1" outlineLevel="1" x14ac:dyDescent="0.15">
      <c r="B1508" s="7"/>
      <c r="D1508" s="9" t="s">
        <v>16</v>
      </c>
      <c r="F1508" s="8" t="str">
        <f>ReportingCurrency</f>
        <v>USD</v>
      </c>
      <c r="H1508" s="28">
        <f>IF(H1506=0, 0, H1504/H1506)</f>
        <v>0</v>
      </c>
      <c r="I1508" s="28">
        <f>IF(I1506=0, 0, I1504/I1506)</f>
        <v>0</v>
      </c>
      <c r="J1508" s="28">
        <f>IF(J1506=0, 0, J1504/J1506)</f>
        <v>0</v>
      </c>
      <c r="K1508" s="28">
        <f>IF(K1506=0, 0, K1504/K1506)</f>
        <v>0</v>
      </c>
      <c r="L1508" s="28">
        <f>IF(L1506=0, 0, L1504/L1506)</f>
        <v>0</v>
      </c>
    </row>
    <row r="1509" spans="2:13" ht="4" hidden="1" customHeight="1" outlineLevel="1" x14ac:dyDescent="0.15">
      <c r="D1509" s="1"/>
      <c r="E1509" s="1"/>
      <c r="F1509" s="1"/>
      <c r="H1509" s="1"/>
      <c r="I1509" s="1"/>
      <c r="J1509" s="1"/>
      <c r="K1509" s="1"/>
      <c r="L1509" s="1"/>
    </row>
    <row r="1510" spans="2:13" s="1" customFormat="1" ht="15" hidden="1" customHeight="1" outlineLevel="1" x14ac:dyDescent="0.15">
      <c r="B1510" s="7"/>
      <c r="D1510" s="9" t="s">
        <v>253</v>
      </c>
      <c r="F1510" s="8" t="s">
        <v>254</v>
      </c>
      <c r="H1510" s="2"/>
      <c r="I1510" s="2"/>
      <c r="J1510" s="2"/>
      <c r="K1510" s="2"/>
      <c r="L1510" s="2"/>
    </row>
    <row r="1511" spans="2:13" ht="4" hidden="1" customHeight="1" outlineLevel="1" x14ac:dyDescent="0.15">
      <c r="D1511" s="1"/>
      <c r="E1511" s="1"/>
      <c r="F1511" s="1"/>
      <c r="H1511" s="1"/>
      <c r="I1511" s="1"/>
      <c r="J1511" s="1"/>
      <c r="K1511" s="1"/>
      <c r="L1511" s="1"/>
    </row>
    <row r="1512" spans="2:13" s="1" customFormat="1" ht="15" hidden="1" customHeight="1" outlineLevel="1" x14ac:dyDescent="0.15">
      <c r="B1512" s="7"/>
      <c r="D1512" s="9" t="s">
        <v>280</v>
      </c>
      <c r="F1512" s="8" t="s">
        <v>255</v>
      </c>
      <c r="H1512" s="25"/>
      <c r="I1512" s="25"/>
      <c r="J1512" s="25"/>
      <c r="K1512" s="25"/>
      <c r="L1512" s="25"/>
    </row>
    <row r="1513" spans="2:13" hidden="1" outlineLevel="1" x14ac:dyDescent="0.15">
      <c r="D1513" s="1"/>
      <c r="E1513" s="1"/>
      <c r="F1513" s="1"/>
      <c r="H1513" s="1"/>
      <c r="I1513" s="1"/>
      <c r="J1513" s="1"/>
      <c r="K1513" s="1"/>
      <c r="L1513" s="1"/>
    </row>
    <row r="1514" spans="2:13" s="1" customFormat="1" ht="18" hidden="1" customHeight="1" outlineLevel="1" x14ac:dyDescent="0.15">
      <c r="B1514" s="7"/>
      <c r="C1514" s="91" t="s">
        <v>311</v>
      </c>
      <c r="D1514" s="91"/>
      <c r="E1514" s="91"/>
      <c r="F1514" s="92"/>
      <c r="G1514" s="92"/>
      <c r="H1514" s="92" t="s">
        <v>4</v>
      </c>
      <c r="I1514" s="92" t="s">
        <v>5</v>
      </c>
      <c r="J1514" s="92" t="s">
        <v>6</v>
      </c>
      <c r="K1514" s="92" t="s">
        <v>257</v>
      </c>
      <c r="L1514" s="92" t="s">
        <v>258</v>
      </c>
      <c r="M1514" s="92"/>
    </row>
    <row r="1515" spans="2:13" ht="10" hidden="1" customHeight="1" outlineLevel="1" x14ac:dyDescent="0.15">
      <c r="H1515" s="1"/>
      <c r="I1515" s="1"/>
      <c r="J1515" s="1"/>
      <c r="K1515" s="1"/>
      <c r="L1515" s="1"/>
    </row>
    <row r="1516" spans="2:13" s="1" customFormat="1" ht="15" hidden="1" customHeight="1" outlineLevel="1" x14ac:dyDescent="0.15">
      <c r="B1516" s="7"/>
      <c r="C1516" s="62"/>
      <c r="D1516" s="9" t="s">
        <v>318</v>
      </c>
      <c r="E1516"/>
      <c r="F1516" s="58" t="str">
        <f>F1504</f>
        <v>[currency code]</v>
      </c>
      <c r="H1516" s="23"/>
      <c r="I1516" s="23"/>
      <c r="J1516" s="23"/>
      <c r="K1516" s="23"/>
      <c r="L1516" s="23"/>
    </row>
    <row r="1517" spans="2:13" ht="10" hidden="1" customHeight="1" outlineLevel="1" x14ac:dyDescent="0.15">
      <c r="D1517" s="1"/>
      <c r="F1517" s="1"/>
      <c r="H1517" s="1"/>
      <c r="I1517" s="1"/>
      <c r="J1517" s="1"/>
      <c r="K1517" s="1"/>
      <c r="L1517" s="1"/>
    </row>
    <row r="1518" spans="2:13" ht="15" hidden="1" customHeight="1" outlineLevel="1" x14ac:dyDescent="0.15">
      <c r="D1518" s="60"/>
      <c r="F1518" s="1"/>
      <c r="H1518" s="98" t="s">
        <v>312</v>
      </c>
      <c r="I1518" s="1"/>
      <c r="J1518" s="1"/>
      <c r="K1518" s="1"/>
      <c r="L1518" s="1"/>
    </row>
    <row r="1519" spans="2:13" s="1" customFormat="1" ht="15" hidden="1" customHeight="1" outlineLevel="1" x14ac:dyDescent="0.15">
      <c r="B1519" s="7"/>
      <c r="D1519" s="9" t="s">
        <v>319</v>
      </c>
      <c r="E1519"/>
      <c r="F1519" s="8" t="str">
        <f t="shared" ref="F1519" si="48">ReportingCurrency</f>
        <v>USD</v>
      </c>
      <c r="H1519" s="28">
        <f>IF(H1506=0, 0, H1516/H1506)</f>
        <v>0</v>
      </c>
      <c r="I1519" s="28">
        <f>IF(I1506=0, 0, I1516/I1506)</f>
        <v>0</v>
      </c>
      <c r="J1519" s="28">
        <f>IF(J1506=0, 0, J1516/J1506)</f>
        <v>0</v>
      </c>
      <c r="K1519" s="28">
        <f>IF(K1506=0, 0, K1516/K1506)</f>
        <v>0</v>
      </c>
      <c r="L1519" s="28">
        <f>IF(L1506=0, 0, L1516/L1506)</f>
        <v>0</v>
      </c>
    </row>
    <row r="1520" spans="2:13" hidden="1" outlineLevel="1" x14ac:dyDescent="0.15"/>
    <row r="1521" spans="2:13" s="1" customFormat="1" ht="18" hidden="1" customHeight="1" outlineLevel="1" x14ac:dyDescent="0.15">
      <c r="B1521" s="7"/>
      <c r="C1521" s="91" t="s">
        <v>8</v>
      </c>
      <c r="D1521" s="91"/>
      <c r="E1521" s="91"/>
      <c r="F1521" s="92"/>
      <c r="G1521" s="92"/>
      <c r="H1521" s="92" t="s">
        <v>4</v>
      </c>
      <c r="I1521" s="92" t="s">
        <v>5</v>
      </c>
      <c r="J1521" s="92" t="s">
        <v>6</v>
      </c>
      <c r="K1521" s="92" t="s">
        <v>257</v>
      </c>
      <c r="L1521" s="92" t="s">
        <v>258</v>
      </c>
      <c r="M1521" s="92"/>
    </row>
    <row r="1522" spans="2:13" ht="10" hidden="1" customHeight="1" outlineLevel="1" x14ac:dyDescent="0.15">
      <c r="H1522" s="1"/>
      <c r="I1522" s="1"/>
      <c r="J1522" s="1"/>
      <c r="K1522" s="1"/>
      <c r="L1522" s="1"/>
    </row>
    <row r="1523" spans="2:13" ht="15" hidden="1" customHeight="1" outlineLevel="1" x14ac:dyDescent="0.15">
      <c r="D1523" s="9" t="s">
        <v>8</v>
      </c>
      <c r="F1523" s="1"/>
      <c r="H1523" s="99" t="str" cm="1">
        <f t="array" ref="H1523">IF(OR(E1524:E1525 = "!"), "Red alert = missing data","")</f>
        <v/>
      </c>
      <c r="I1523" s="1"/>
      <c r="J1523" s="1"/>
      <c r="K1523" s="1"/>
      <c r="L1523" s="1"/>
    </row>
    <row r="1524" spans="2:13" s="1" customFormat="1" ht="15" hidden="1" customHeight="1" outlineLevel="1" x14ac:dyDescent="0.15">
      <c r="B1524" s="7"/>
      <c r="D1524" s="59" t="s">
        <v>309</v>
      </c>
      <c r="E1524" s="61" t="str" cm="1">
        <f t="array" ref="E1524">IF(MAX((H1519:L1519&gt;=H1508:L1508) * (H1519:L1519 &lt;&gt; 0) * (H1524:L1524=0)) &gt;0, "!", "")</f>
        <v/>
      </c>
      <c r="F1524" s="8" t="s">
        <v>18</v>
      </c>
      <c r="H1524" s="23"/>
      <c r="I1524" s="23"/>
      <c r="J1524" s="23"/>
      <c r="K1524" s="23"/>
      <c r="L1524" s="23"/>
    </row>
    <row r="1525" spans="2:13" s="1" customFormat="1" ht="15" hidden="1" customHeight="1" outlineLevel="1" x14ac:dyDescent="0.15">
      <c r="B1525" s="7"/>
      <c r="D1525" s="59" t="s">
        <v>310</v>
      </c>
      <c r="E1525" s="61" t="str" cm="1">
        <f t="array" ref="E1525">IF(MAX((H1519:L1519&lt;H1508:L1508) * (H1519:L1519 &lt;&gt; 0) * (H1525:L1525=0)) &gt;0, "!", "")</f>
        <v/>
      </c>
      <c r="F1525" s="8" t="s">
        <v>18</v>
      </c>
      <c r="H1525" s="23"/>
      <c r="I1525" s="23"/>
      <c r="J1525" s="23"/>
      <c r="K1525" s="23"/>
      <c r="L1525" s="23"/>
    </row>
    <row r="1526" spans="2:13" s="1" customFormat="1" ht="15" hidden="1" customHeight="1" outlineLevel="1" x14ac:dyDescent="0.15">
      <c r="B1526" s="7"/>
      <c r="D1526" s="59" t="s">
        <v>305</v>
      </c>
      <c r="E1526"/>
      <c r="F1526" s="8" t="s">
        <v>18</v>
      </c>
      <c r="H1526" s="29">
        <f>H1524+IF(H1519&lt;H1508, H1525, 0)</f>
        <v>0</v>
      </c>
      <c r="I1526" s="29">
        <f>I1524+IF(I1519&lt;I1508, I1525, 0)</f>
        <v>0</v>
      </c>
      <c r="J1526" s="29">
        <f>J1524+IF(J1519&lt;J1508, J1525, 0)</f>
        <v>0</v>
      </c>
      <c r="K1526" s="29">
        <f>K1524+IF(K1519&lt;K1508, K1525, 0)</f>
        <v>0</v>
      </c>
      <c r="L1526" s="29">
        <f>L1524+IF(L1519&lt;L1508, L1525, 0)</f>
        <v>0</v>
      </c>
    </row>
    <row r="1527" spans="2:13" hidden="1" outlineLevel="1" x14ac:dyDescent="0.15">
      <c r="D1527" s="1"/>
      <c r="E1527" s="1"/>
      <c r="F1527" s="1"/>
      <c r="H1527" s="1"/>
      <c r="I1527" s="1"/>
      <c r="J1527" s="1"/>
      <c r="K1527" s="1"/>
      <c r="L1527" s="1"/>
    </row>
    <row r="1528" spans="2:13" s="1" customFormat="1" ht="18" hidden="1" customHeight="1" outlineLevel="1" x14ac:dyDescent="0.15">
      <c r="B1528" s="7"/>
      <c r="C1528" s="91" t="s">
        <v>10</v>
      </c>
      <c r="D1528" s="91"/>
      <c r="E1528" s="91"/>
      <c r="F1528" s="92"/>
      <c r="G1528" s="92"/>
      <c r="H1528" s="97" t="s">
        <v>4</v>
      </c>
      <c r="I1528" s="92" t="s">
        <v>5</v>
      </c>
      <c r="J1528" s="92" t="s">
        <v>6</v>
      </c>
      <c r="K1528" s="92" t="s">
        <v>257</v>
      </c>
      <c r="L1528" s="92" t="s">
        <v>258</v>
      </c>
      <c r="M1528" s="92"/>
    </row>
    <row r="1529" spans="2:13" ht="10" hidden="1" customHeight="1" outlineLevel="1" x14ac:dyDescent="0.15"/>
    <row r="1530" spans="2:13" s="1" customFormat="1" ht="15" hidden="1" customHeight="1" outlineLevel="1" x14ac:dyDescent="0.15">
      <c r="B1530" s="7"/>
      <c r="D1530" s="9" t="s">
        <v>17</v>
      </c>
      <c r="F1530" s="8" t="s">
        <v>9</v>
      </c>
      <c r="H1530" s="29">
        <f>H1526</f>
        <v>0</v>
      </c>
      <c r="I1530" s="29">
        <f>I1526</f>
        <v>0</v>
      </c>
      <c r="J1530" s="29">
        <f>J1526</f>
        <v>0</v>
      </c>
      <c r="K1530" s="29">
        <f>K1526</f>
        <v>0</v>
      </c>
      <c r="L1530" s="29">
        <f>L1526</f>
        <v>0</v>
      </c>
    </row>
    <row r="1531" spans="2:13" ht="4" hidden="1" customHeight="1" outlineLevel="1" x14ac:dyDescent="0.15">
      <c r="D1531" s="9"/>
      <c r="F1531" s="1"/>
      <c r="H1531" s="1"/>
      <c r="I1531" s="1"/>
      <c r="J1531" s="1"/>
      <c r="K1531" s="1"/>
      <c r="L1531" s="1"/>
    </row>
    <row r="1532" spans="2:13" s="1" customFormat="1" ht="15" hidden="1" customHeight="1" outlineLevel="1" x14ac:dyDescent="0.15">
      <c r="B1532" s="7"/>
      <c r="D1532" s="9" t="s">
        <v>249</v>
      </c>
      <c r="F1532" s="8" t="s">
        <v>9</v>
      </c>
      <c r="H1532" s="29">
        <f>IF(H1519&lt;H1508, H1525, 0)</f>
        <v>0</v>
      </c>
      <c r="I1532" s="29">
        <f>IF(I1519&lt;I1508, I1525, 0)</f>
        <v>0</v>
      </c>
      <c r="J1532" s="29">
        <f>IF(J1519&lt;J1508, J1525, 0)</f>
        <v>0</v>
      </c>
      <c r="K1532" s="29">
        <f>IF(K1519&lt;K1508, K1525, 0)</f>
        <v>0</v>
      </c>
      <c r="L1532" s="29">
        <f>IF(L1519&lt;L1508, L1525, 0)</f>
        <v>0</v>
      </c>
    </row>
    <row r="1533" spans="2:13" ht="4" hidden="1" customHeight="1" outlineLevel="1" x14ac:dyDescent="0.15">
      <c r="D1533" s="9"/>
      <c r="F1533" s="1"/>
      <c r="H1533" s="1"/>
      <c r="I1533" s="1"/>
      <c r="J1533" s="1"/>
      <c r="K1533" s="1"/>
      <c r="L1533" s="1"/>
    </row>
    <row r="1534" spans="2:13" s="1" customFormat="1" ht="15" hidden="1" customHeight="1" outlineLevel="1" x14ac:dyDescent="0.15">
      <c r="B1534" s="7"/>
      <c r="D1534" s="9" t="s">
        <v>11</v>
      </c>
      <c r="F1534" s="8" t="str">
        <f>ReportingCurrencyUnitLables</f>
        <v>USD 000s</v>
      </c>
      <c r="H1534" s="29">
        <f>H1508 * H1526 / 1000</f>
        <v>0</v>
      </c>
      <c r="I1534" s="29">
        <f>I1508 * I1526 / 1000</f>
        <v>0</v>
      </c>
      <c r="J1534" s="29">
        <f>J1508 * J1526 / 1000</f>
        <v>0</v>
      </c>
      <c r="K1534" s="29">
        <f>K1508 * K1526 / 1000</f>
        <v>0</v>
      </c>
      <c r="L1534" s="29">
        <f>L1508 * L1526 / 1000</f>
        <v>0</v>
      </c>
    </row>
    <row r="1535" spans="2:13" ht="4" hidden="1" customHeight="1" outlineLevel="1" x14ac:dyDescent="0.15">
      <c r="D1535" s="9"/>
      <c r="F1535" s="1"/>
      <c r="H1535" s="1"/>
      <c r="I1535" s="1"/>
      <c r="J1535" s="1"/>
      <c r="K1535" s="1"/>
      <c r="L1535" s="1"/>
    </row>
    <row r="1536" spans="2:13" s="1" customFormat="1" ht="15" hidden="1" customHeight="1" outlineLevel="1" x14ac:dyDescent="0.15">
      <c r="B1536" s="7"/>
      <c r="D1536" s="9" t="s">
        <v>13</v>
      </c>
      <c r="F1536" s="8" t="s">
        <v>14</v>
      </c>
      <c r="H1536" s="30">
        <f>IF(H1530=0,0,H1532 / H1530)</f>
        <v>0</v>
      </c>
      <c r="I1536" s="30">
        <f>IF(I1530=0,0,I1532 / I1530)</f>
        <v>0</v>
      </c>
      <c r="J1536" s="30">
        <f>IF(J1530=0,0,J1532 / J1530)</f>
        <v>0</v>
      </c>
      <c r="K1536" s="30">
        <f>IF(K1530=0,0,K1532 / K1530)</f>
        <v>0</v>
      </c>
      <c r="L1536" s="30">
        <f>IF(L1530=0,0,L1532 / L1530)</f>
        <v>0</v>
      </c>
    </row>
    <row r="1537" spans="2:13" ht="4" hidden="1" customHeight="1" outlineLevel="1" x14ac:dyDescent="0.15">
      <c r="D1537" s="9"/>
      <c r="F1537" s="1"/>
      <c r="H1537" s="1"/>
      <c r="I1537" s="1"/>
      <c r="J1537" s="1"/>
      <c r="K1537" s="1"/>
      <c r="L1537" s="1"/>
    </row>
    <row r="1538" spans="2:13" ht="15" hidden="1" customHeight="1" outlineLevel="1" x14ac:dyDescent="0.15">
      <c r="D1538" s="9" t="s">
        <v>302</v>
      </c>
      <c r="F1538" s="8" t="str">
        <f>ReportingCurrencyUnitLables</f>
        <v>USD 000s</v>
      </c>
      <c r="G1538" s="1"/>
      <c r="H1538" s="29">
        <f>MAX(0, H1508-H1519) * H1532 / 1000</f>
        <v>0</v>
      </c>
      <c r="I1538" s="29">
        <f t="shared" ref="I1538:L1538" si="49">MAX(0, I1508-I1519) * I1532 / 1000</f>
        <v>0</v>
      </c>
      <c r="J1538" s="29">
        <f t="shared" si="49"/>
        <v>0</v>
      </c>
      <c r="K1538" s="29">
        <f t="shared" si="49"/>
        <v>0</v>
      </c>
      <c r="L1538" s="29">
        <f t="shared" si="49"/>
        <v>0</v>
      </c>
    </row>
    <row r="1539" spans="2:13" ht="4" hidden="1" customHeight="1" outlineLevel="1" x14ac:dyDescent="0.15">
      <c r="D1539" s="9"/>
      <c r="F1539" s="1"/>
      <c r="H1539" s="1"/>
      <c r="I1539" s="1"/>
      <c r="J1539" s="1"/>
      <c r="K1539" s="1"/>
      <c r="L1539" s="1"/>
    </row>
    <row r="1540" spans="2:13" s="1" customFormat="1" ht="15" hidden="1" customHeight="1" outlineLevel="1" x14ac:dyDescent="0.15">
      <c r="B1540" s="7"/>
      <c r="D1540" s="9" t="s">
        <v>252</v>
      </c>
      <c r="F1540" s="8" t="s">
        <v>250</v>
      </c>
      <c r="H1540" s="30">
        <f>IF(H1534=0, 0, H1538/H1534)</f>
        <v>0</v>
      </c>
      <c r="I1540" s="30">
        <f>IF(I1534=0, 0, I1538/I1534)</f>
        <v>0</v>
      </c>
      <c r="J1540" s="30">
        <f>IF(J1534=0, 0, J1538/J1534)</f>
        <v>0</v>
      </c>
      <c r="K1540" s="30">
        <f>IF(K1534=0, 0, K1538/K1534)</f>
        <v>0</v>
      </c>
      <c r="L1540" s="30">
        <f>IF(L1534=0, 0, L1538/L1534)</f>
        <v>0</v>
      </c>
    </row>
    <row r="1541" spans="2:13" ht="4" hidden="1" customHeight="1" outlineLevel="1" x14ac:dyDescent="0.15">
      <c r="D1541" s="9"/>
      <c r="F1541" s="1"/>
      <c r="H1541" s="1"/>
      <c r="I1541" s="1"/>
      <c r="J1541" s="1"/>
      <c r="K1541" s="1"/>
      <c r="L1541" s="1"/>
    </row>
    <row r="1542" spans="2:13" s="1" customFormat="1" ht="15" hidden="1" customHeight="1" outlineLevel="1" x14ac:dyDescent="0.15">
      <c r="B1542" s="7"/>
      <c r="C1542" s="7"/>
      <c r="D1542" s="9" t="s">
        <v>251</v>
      </c>
      <c r="F1542" s="8" t="s">
        <v>259</v>
      </c>
      <c r="H1542" s="31"/>
      <c r="I1542" s="30">
        <f>IF(H1540=0, 0, -(I1540-H1540) / H1540)</f>
        <v>0</v>
      </c>
      <c r="J1542" s="30">
        <f>IF(I1540=0, 0, -(J1540-I1540) / I1540)</f>
        <v>0</v>
      </c>
      <c r="K1542" s="30">
        <f>IF(J1540=0, 0, -(K1540-J1540) / J1540)</f>
        <v>0</v>
      </c>
      <c r="L1542" s="30">
        <f>IF(K1540=0, 0, -(L1540-K1540) / K1540)</f>
        <v>0</v>
      </c>
    </row>
    <row r="1543" spans="2:13" hidden="1" outlineLevel="1" x14ac:dyDescent="0.15"/>
    <row r="1544" spans="2:13" s="1" customFormat="1" ht="18" hidden="1" customHeight="1" outlineLevel="1" x14ac:dyDescent="0.15">
      <c r="B1544" s="7"/>
      <c r="C1544" s="91" t="s">
        <v>241</v>
      </c>
      <c r="D1544" s="91"/>
      <c r="E1544" s="93">
        <f>IF(AND(J1495 = "Yes", OR(ISBLANK(Worker_Type_Filter), Worker_Type_Filter = H1500),
 OR(ISBLANK(Country_Filter), Country_Filter = J1500)), 1, 0)</f>
        <v>1</v>
      </c>
      <c r="F1544" s="92"/>
      <c r="G1544" s="92"/>
      <c r="H1544" s="92" t="s">
        <v>4</v>
      </c>
      <c r="I1544" s="92" t="s">
        <v>5</v>
      </c>
      <c r="J1544" s="92" t="s">
        <v>6</v>
      </c>
      <c r="K1544" s="92" t="s">
        <v>257</v>
      </c>
      <c r="L1544" s="92" t="s">
        <v>258</v>
      </c>
      <c r="M1544" s="92"/>
    </row>
    <row r="1545" spans="2:13" ht="10" hidden="1" customHeight="1" outlineLevel="1" x14ac:dyDescent="0.15">
      <c r="C1545" s="43" t="s">
        <v>248</v>
      </c>
    </row>
    <row r="1546" spans="2:13" ht="4" hidden="1" customHeight="1" outlineLevel="1" x14ac:dyDescent="0.15"/>
    <row r="1547" spans="2:13" s="1" customFormat="1" ht="15" hidden="1" customHeight="1" outlineLevel="1" x14ac:dyDescent="0.15">
      <c r="B1547" s="7"/>
      <c r="C1547" s="19">
        <v>1</v>
      </c>
      <c r="D1547" s="9" t="s">
        <v>17</v>
      </c>
      <c r="F1547" s="8" t="s">
        <v>9</v>
      </c>
      <c r="H1547" s="29">
        <f>H1530 * $E1544</f>
        <v>0</v>
      </c>
      <c r="I1547" s="29">
        <f>I1530 * $E1544</f>
        <v>0</v>
      </c>
      <c r="J1547" s="29">
        <f>J1530 * $E1544</f>
        <v>0</v>
      </c>
      <c r="K1547" s="29">
        <f>K1530 * $E1544</f>
        <v>0</v>
      </c>
      <c r="L1547" s="29">
        <f>L1530 * $E1544</f>
        <v>0</v>
      </c>
    </row>
    <row r="1548" spans="2:13" ht="4" hidden="1" customHeight="1" outlineLevel="1" x14ac:dyDescent="0.15">
      <c r="D1548" s="9"/>
      <c r="F1548" s="1"/>
      <c r="H1548" s="1"/>
      <c r="I1548" s="1"/>
      <c r="J1548" s="1"/>
      <c r="K1548" s="1"/>
      <c r="L1548" s="1"/>
    </row>
    <row r="1549" spans="2:13" s="1" customFormat="1" ht="15" hidden="1" customHeight="1" outlineLevel="1" x14ac:dyDescent="0.15">
      <c r="B1549" s="7"/>
      <c r="C1549" s="19">
        <v>2</v>
      </c>
      <c r="D1549" s="9" t="s">
        <v>249</v>
      </c>
      <c r="F1549" s="8" t="s">
        <v>9</v>
      </c>
      <c r="H1549" s="29">
        <f>H1532 * $E1544</f>
        <v>0</v>
      </c>
      <c r="I1549" s="29">
        <f>I1532 * $E1544</f>
        <v>0</v>
      </c>
      <c r="J1549" s="29">
        <f>J1532 * $E1544</f>
        <v>0</v>
      </c>
      <c r="K1549" s="29">
        <f>K1532 * $E1544</f>
        <v>0</v>
      </c>
      <c r="L1549" s="29">
        <f>L1532 * $E1544</f>
        <v>0</v>
      </c>
    </row>
    <row r="1550" spans="2:13" ht="4" hidden="1" customHeight="1" outlineLevel="1" x14ac:dyDescent="0.15">
      <c r="D1550" s="9"/>
      <c r="F1550" s="1"/>
      <c r="H1550" s="1"/>
      <c r="I1550" s="1"/>
      <c r="J1550" s="1"/>
      <c r="K1550" s="1"/>
      <c r="L1550" s="1"/>
    </row>
    <row r="1551" spans="2:13" s="1" customFormat="1" ht="15" hidden="1" customHeight="1" outlineLevel="1" x14ac:dyDescent="0.15">
      <c r="B1551" s="7"/>
      <c r="C1551" s="19">
        <v>3</v>
      </c>
      <c r="D1551" s="9" t="s">
        <v>11</v>
      </c>
      <c r="F1551" s="8" t="str">
        <f>ReportingCurrencyUnitLables</f>
        <v>USD 000s</v>
      </c>
      <c r="H1551" s="29">
        <f>H1534 * $E1544</f>
        <v>0</v>
      </c>
      <c r="I1551" s="29">
        <f>I1534 * $E1544</f>
        <v>0</v>
      </c>
      <c r="J1551" s="29">
        <f>J1534 * $E1544</f>
        <v>0</v>
      </c>
      <c r="K1551" s="29">
        <f>K1534 * $E1544</f>
        <v>0</v>
      </c>
      <c r="L1551" s="29">
        <f>L1534 * $E1544</f>
        <v>0</v>
      </c>
    </row>
    <row r="1552" spans="2:13" ht="4" hidden="1" customHeight="1" outlineLevel="1" x14ac:dyDescent="0.15">
      <c r="D1552" s="9"/>
      <c r="F1552" s="1"/>
      <c r="H1552" s="1"/>
      <c r="I1552" s="1"/>
      <c r="J1552" s="1"/>
      <c r="K1552" s="1"/>
      <c r="L1552" s="1"/>
    </row>
    <row r="1553" spans="2:14" s="1" customFormat="1" ht="15" hidden="1" customHeight="1" outlineLevel="1" x14ac:dyDescent="0.15">
      <c r="B1553" s="7"/>
      <c r="C1553" s="19">
        <v>4</v>
      </c>
      <c r="D1553" s="9" t="s">
        <v>256</v>
      </c>
      <c r="F1553" s="8" t="str">
        <f>ReportingCurrencyUnitLables</f>
        <v>USD 000s</v>
      </c>
      <c r="H1553" s="29">
        <f>H1538 * $E1544</f>
        <v>0</v>
      </c>
      <c r="I1553" s="29">
        <f>I1538 * $E1544</f>
        <v>0</v>
      </c>
      <c r="J1553" s="29">
        <f>J1538 * $E1544</f>
        <v>0</v>
      </c>
      <c r="K1553" s="29">
        <f>K1538 * $E1544</f>
        <v>0</v>
      </c>
      <c r="L1553" s="29">
        <f>L1538 * $E1544</f>
        <v>0</v>
      </c>
    </row>
    <row r="1554" spans="2:14" ht="4" hidden="1" customHeight="1" outlineLevel="1" x14ac:dyDescent="0.15">
      <c r="D1554" s="9"/>
      <c r="F1554" s="1"/>
      <c r="H1554" s="1"/>
      <c r="I1554" s="1"/>
      <c r="J1554" s="1"/>
      <c r="K1554" s="1"/>
      <c r="L1554" s="1"/>
    </row>
    <row r="1555" spans="2:14" ht="10" hidden="1" customHeight="1" outlineLevel="1" x14ac:dyDescent="0.15">
      <c r="B1555" s="44"/>
      <c r="C1555" s="41"/>
      <c r="D1555" s="41"/>
      <c r="E1555" s="41"/>
      <c r="F1555" s="41"/>
      <c r="G1555" s="41"/>
      <c r="H1555" s="41"/>
      <c r="I1555" s="45"/>
      <c r="J1555" s="45"/>
      <c r="K1555" s="45"/>
      <c r="L1555" s="41"/>
      <c r="M1555" s="41"/>
      <c r="N1555" s="1"/>
    </row>
    <row r="1556" spans="2:14" ht="10" customHeight="1" x14ac:dyDescent="0.15">
      <c r="B1556" s="44"/>
      <c r="C1556" s="41"/>
      <c r="D1556" s="41"/>
      <c r="E1556" s="41"/>
      <c r="F1556" s="41"/>
      <c r="G1556" s="41"/>
      <c r="H1556" s="41"/>
      <c r="I1556" s="45"/>
      <c r="J1556" s="45"/>
      <c r="K1556" s="45"/>
      <c r="L1556" s="41"/>
      <c r="M1556" s="41"/>
      <c r="N1556" s="1"/>
    </row>
    <row r="1557" spans="2:14" s="1" customFormat="1" ht="19" collapsed="1" x14ac:dyDescent="0.15">
      <c r="B1557" s="83" cm="1">
        <f t="array" aca="1" ref="B1557" ca="1">MAX($B$2:OFFSET(B1557,-1,0)+1)</f>
        <v>26</v>
      </c>
      <c r="C1557" s="84" t="str">
        <f>UPPER(J1562) &amp;" / " &amp; K1562  &amp; " / " &amp; L1562 &amp; " / " &amp; H1562</f>
        <v xml:space="preserve"> /  /  / </v>
      </c>
      <c r="D1557" s="84"/>
      <c r="E1557" s="41"/>
      <c r="F1557" s="41"/>
      <c r="G1557" s="41"/>
      <c r="H1557" s="61" t="str">
        <f>IF(COUNTIF(E1559:E1615, "!")&gt;0, "!", "")</f>
        <v/>
      </c>
      <c r="I1557" s="18" t="s">
        <v>240</v>
      </c>
      <c r="J1557" s="2" t="s">
        <v>210</v>
      </c>
      <c r="K1557" s="18" t="s">
        <v>267</v>
      </c>
      <c r="L1557" s="42">
        <f>E1606</f>
        <v>1</v>
      </c>
      <c r="M1557" s="41"/>
    </row>
    <row r="1558" spans="2:14" s="1" customFormat="1" ht="4" hidden="1" customHeight="1" outlineLevel="1" x14ac:dyDescent="0.15">
      <c r="B1558" s="88"/>
      <c r="C1558" s="89"/>
      <c r="D1558" s="89"/>
      <c r="E1558" s="89"/>
      <c r="F1558" s="89"/>
      <c r="G1558" s="89"/>
      <c r="H1558" s="89"/>
      <c r="I1558" s="90"/>
      <c r="J1558" s="90"/>
      <c r="K1558" s="90"/>
      <c r="L1558" s="89"/>
      <c r="M1558" s="89"/>
    </row>
    <row r="1559" spans="2:14" ht="10" hidden="1" customHeight="1" outlineLevel="1" x14ac:dyDescent="0.15"/>
    <row r="1560" spans="2:14" ht="15" hidden="1" customHeight="1" outlineLevel="1" x14ac:dyDescent="0.15">
      <c r="D1560" s="1"/>
      <c r="E1560" s="1"/>
      <c r="H1560" s="4" t="s">
        <v>1</v>
      </c>
      <c r="J1560" s="4" t="s">
        <v>0</v>
      </c>
      <c r="K1560" s="4" t="s">
        <v>209</v>
      </c>
      <c r="L1560" s="4" t="s">
        <v>264</v>
      </c>
    </row>
    <row r="1561" spans="2:14" ht="5" hidden="1" customHeight="1" outlineLevel="1" x14ac:dyDescent="0.15">
      <c r="D1561" s="1"/>
      <c r="E1561" s="1"/>
      <c r="H1561" s="1"/>
      <c r="J1561" s="1"/>
      <c r="K1561" s="1"/>
      <c r="L1561" s="1"/>
    </row>
    <row r="1562" spans="2:14" ht="15" hidden="1" customHeight="1" outlineLevel="1" x14ac:dyDescent="0.15">
      <c r="D1562" s="9" t="s">
        <v>2</v>
      </c>
      <c r="E1562" s="1"/>
      <c r="H1562" s="2"/>
      <c r="J1562" s="2"/>
      <c r="K1562" s="2"/>
      <c r="L1562" s="2"/>
    </row>
    <row r="1563" spans="2:14" hidden="1" outlineLevel="1" x14ac:dyDescent="0.15">
      <c r="D1563" s="1"/>
      <c r="E1563" s="1"/>
      <c r="F1563" s="1"/>
      <c r="H1563" s="1"/>
      <c r="I1563" s="1"/>
      <c r="J1563" s="1"/>
      <c r="K1563" s="1"/>
      <c r="L1563" s="1"/>
    </row>
    <row r="1564" spans="2:14" s="1" customFormat="1" ht="18" hidden="1" customHeight="1" outlineLevel="1" x14ac:dyDescent="0.15">
      <c r="B1564" s="7"/>
      <c r="C1564" s="91" t="s">
        <v>3</v>
      </c>
      <c r="D1564" s="91"/>
      <c r="E1564" s="91"/>
      <c r="F1564" s="92"/>
      <c r="G1564" s="92"/>
      <c r="H1564" s="92" t="s">
        <v>4</v>
      </c>
      <c r="I1564" s="92" t="s">
        <v>5</v>
      </c>
      <c r="J1564" s="92" t="s">
        <v>6</v>
      </c>
      <c r="K1564" s="92" t="s">
        <v>257</v>
      </c>
      <c r="L1564" s="92" t="s">
        <v>258</v>
      </c>
      <c r="M1564" s="92"/>
    </row>
    <row r="1565" spans="2:14" ht="10" hidden="1" customHeight="1" outlineLevel="1" x14ac:dyDescent="0.15">
      <c r="H1565" s="1"/>
      <c r="I1565" s="1"/>
      <c r="J1565" s="1"/>
      <c r="K1565" s="1"/>
      <c r="L1565" s="1"/>
    </row>
    <row r="1566" spans="2:14" s="1" customFormat="1" ht="15" hidden="1" customHeight="1" outlineLevel="1" x14ac:dyDescent="0.15">
      <c r="B1566" s="7"/>
      <c r="D1566" s="9" t="s">
        <v>3</v>
      </c>
      <c r="F1566" s="17" t="s">
        <v>321</v>
      </c>
      <c r="H1566" s="22"/>
      <c r="I1566" s="22"/>
      <c r="J1566" s="22"/>
      <c r="K1566" s="22"/>
      <c r="L1566" s="22"/>
    </row>
    <row r="1567" spans="2:14" ht="4" hidden="1" customHeight="1" outlineLevel="1" x14ac:dyDescent="0.15">
      <c r="D1567" s="1"/>
      <c r="E1567" s="1"/>
      <c r="F1567" s="1"/>
      <c r="H1567" s="1"/>
      <c r="I1567" s="1"/>
      <c r="J1567" s="1"/>
      <c r="K1567" s="1"/>
      <c r="L1567" s="1"/>
    </row>
    <row r="1568" spans="2:14" s="1" customFormat="1" ht="15" hidden="1" customHeight="1" outlineLevel="1" x14ac:dyDescent="0.15">
      <c r="B1568" s="7"/>
      <c r="D1568" s="9" t="s">
        <v>246</v>
      </c>
      <c r="F1568" s="8" t="str">
        <f>F1570 &amp; ":" &amp; F1566</f>
        <v>USD:[currency code]</v>
      </c>
      <c r="H1568" s="24"/>
      <c r="I1568" s="24"/>
      <c r="J1568" s="24"/>
      <c r="K1568" s="24"/>
      <c r="L1568" s="24"/>
    </row>
    <row r="1569" spans="2:13" ht="4" hidden="1" customHeight="1" outlineLevel="1" x14ac:dyDescent="0.15">
      <c r="D1569" s="1"/>
      <c r="E1569" s="1"/>
      <c r="F1569" s="1"/>
      <c r="H1569" s="1"/>
      <c r="I1569" s="1"/>
      <c r="J1569" s="1"/>
      <c r="K1569" s="1"/>
      <c r="L1569" s="1"/>
    </row>
    <row r="1570" spans="2:13" s="1" customFormat="1" ht="15" hidden="1" customHeight="1" outlineLevel="1" x14ac:dyDescent="0.15">
      <c r="B1570" s="7"/>
      <c r="D1570" s="9" t="s">
        <v>16</v>
      </c>
      <c r="F1570" s="8" t="str">
        <f>ReportingCurrency</f>
        <v>USD</v>
      </c>
      <c r="H1570" s="28">
        <f>IF(H1568=0, 0, H1566/H1568)</f>
        <v>0</v>
      </c>
      <c r="I1570" s="28">
        <f>IF(I1568=0, 0, I1566/I1568)</f>
        <v>0</v>
      </c>
      <c r="J1570" s="28">
        <f>IF(J1568=0, 0, J1566/J1568)</f>
        <v>0</v>
      </c>
      <c r="K1570" s="28">
        <f>IF(K1568=0, 0, K1566/K1568)</f>
        <v>0</v>
      </c>
      <c r="L1570" s="28">
        <f>IF(L1568=0, 0, L1566/L1568)</f>
        <v>0</v>
      </c>
    </row>
    <row r="1571" spans="2:13" ht="4" hidden="1" customHeight="1" outlineLevel="1" x14ac:dyDescent="0.15">
      <c r="D1571" s="1"/>
      <c r="E1571" s="1"/>
      <c r="F1571" s="1"/>
      <c r="H1571" s="1"/>
      <c r="I1571" s="1"/>
      <c r="J1571" s="1"/>
      <c r="K1571" s="1"/>
      <c r="L1571" s="1"/>
    </row>
    <row r="1572" spans="2:13" s="1" customFormat="1" ht="15" hidden="1" customHeight="1" outlineLevel="1" x14ac:dyDescent="0.15">
      <c r="B1572" s="7"/>
      <c r="D1572" s="9" t="s">
        <v>253</v>
      </c>
      <c r="F1572" s="8" t="s">
        <v>254</v>
      </c>
      <c r="H1572" s="2"/>
      <c r="I1572" s="2"/>
      <c r="J1572" s="2"/>
      <c r="K1572" s="2"/>
      <c r="L1572" s="2"/>
    </row>
    <row r="1573" spans="2:13" ht="4" hidden="1" customHeight="1" outlineLevel="1" x14ac:dyDescent="0.15">
      <c r="D1573" s="1"/>
      <c r="E1573" s="1"/>
      <c r="F1573" s="1"/>
      <c r="H1573" s="1"/>
      <c r="I1573" s="1"/>
      <c r="J1573" s="1"/>
      <c r="K1573" s="1"/>
      <c r="L1573" s="1"/>
    </row>
    <row r="1574" spans="2:13" s="1" customFormat="1" ht="15" hidden="1" customHeight="1" outlineLevel="1" x14ac:dyDescent="0.15">
      <c r="B1574" s="7"/>
      <c r="D1574" s="9" t="s">
        <v>280</v>
      </c>
      <c r="F1574" s="8" t="s">
        <v>255</v>
      </c>
      <c r="H1574" s="25"/>
      <c r="I1574" s="25"/>
      <c r="J1574" s="25"/>
      <c r="K1574" s="25"/>
      <c r="L1574" s="25"/>
    </row>
    <row r="1575" spans="2:13" hidden="1" outlineLevel="1" x14ac:dyDescent="0.15">
      <c r="D1575" s="1"/>
      <c r="E1575" s="1"/>
      <c r="F1575" s="1"/>
      <c r="H1575" s="1"/>
      <c r="I1575" s="1"/>
      <c r="J1575" s="1"/>
      <c r="K1575" s="1"/>
      <c r="L1575" s="1"/>
    </row>
    <row r="1576" spans="2:13" s="1" customFormat="1" ht="18" hidden="1" customHeight="1" outlineLevel="1" x14ac:dyDescent="0.15">
      <c r="B1576" s="7"/>
      <c r="C1576" s="91" t="s">
        <v>311</v>
      </c>
      <c r="D1576" s="91"/>
      <c r="E1576" s="91"/>
      <c r="F1576" s="92"/>
      <c r="G1576" s="92"/>
      <c r="H1576" s="92" t="s">
        <v>4</v>
      </c>
      <c r="I1576" s="92" t="s">
        <v>5</v>
      </c>
      <c r="J1576" s="92" t="s">
        <v>6</v>
      </c>
      <c r="K1576" s="92" t="s">
        <v>257</v>
      </c>
      <c r="L1576" s="92" t="s">
        <v>258</v>
      </c>
      <c r="M1576" s="92"/>
    </row>
    <row r="1577" spans="2:13" ht="10" hidden="1" customHeight="1" outlineLevel="1" x14ac:dyDescent="0.15">
      <c r="H1577" s="1"/>
      <c r="I1577" s="1"/>
      <c r="J1577" s="1"/>
      <c r="K1577" s="1"/>
      <c r="L1577" s="1"/>
    </row>
    <row r="1578" spans="2:13" s="1" customFormat="1" ht="15" hidden="1" customHeight="1" outlineLevel="1" x14ac:dyDescent="0.15">
      <c r="B1578" s="7"/>
      <c r="C1578" s="62"/>
      <c r="D1578" s="9" t="s">
        <v>318</v>
      </c>
      <c r="E1578"/>
      <c r="F1578" s="58" t="str">
        <f>F1566</f>
        <v>[currency code]</v>
      </c>
      <c r="H1578" s="23"/>
      <c r="I1578" s="23"/>
      <c r="J1578" s="23"/>
      <c r="K1578" s="23"/>
      <c r="L1578" s="23"/>
    </row>
    <row r="1579" spans="2:13" ht="10" hidden="1" customHeight="1" outlineLevel="1" x14ac:dyDescent="0.15">
      <c r="D1579" s="1"/>
      <c r="F1579" s="1"/>
      <c r="H1579" s="1"/>
      <c r="I1579" s="1"/>
      <c r="J1579" s="1"/>
      <c r="K1579" s="1"/>
      <c r="L1579" s="1"/>
    </row>
    <row r="1580" spans="2:13" ht="15" hidden="1" customHeight="1" outlineLevel="1" x14ac:dyDescent="0.15">
      <c r="D1580" s="60"/>
      <c r="F1580" s="1"/>
      <c r="H1580" s="98" t="s">
        <v>312</v>
      </c>
      <c r="I1580" s="1"/>
      <c r="J1580" s="1"/>
      <c r="K1580" s="1"/>
      <c r="L1580" s="1"/>
    </row>
    <row r="1581" spans="2:13" s="1" customFormat="1" ht="15" hidden="1" customHeight="1" outlineLevel="1" x14ac:dyDescent="0.15">
      <c r="B1581" s="7"/>
      <c r="D1581" s="9" t="s">
        <v>319</v>
      </c>
      <c r="E1581"/>
      <c r="F1581" s="8" t="str">
        <f t="shared" ref="F1581" si="50">ReportingCurrency</f>
        <v>USD</v>
      </c>
      <c r="H1581" s="28">
        <f>IF(H1568=0, 0, H1578/H1568)</f>
        <v>0</v>
      </c>
      <c r="I1581" s="28">
        <f>IF(I1568=0, 0, I1578/I1568)</f>
        <v>0</v>
      </c>
      <c r="J1581" s="28">
        <f>IF(J1568=0, 0, J1578/J1568)</f>
        <v>0</v>
      </c>
      <c r="K1581" s="28">
        <f>IF(K1568=0, 0, K1578/K1568)</f>
        <v>0</v>
      </c>
      <c r="L1581" s="28">
        <f>IF(L1568=0, 0, L1578/L1568)</f>
        <v>0</v>
      </c>
    </row>
    <row r="1582" spans="2:13" hidden="1" outlineLevel="1" x14ac:dyDescent="0.15"/>
    <row r="1583" spans="2:13" s="1" customFormat="1" ht="18" hidden="1" customHeight="1" outlineLevel="1" x14ac:dyDescent="0.15">
      <c r="B1583" s="7"/>
      <c r="C1583" s="91" t="s">
        <v>8</v>
      </c>
      <c r="D1583" s="91"/>
      <c r="E1583" s="91"/>
      <c r="F1583" s="92"/>
      <c r="G1583" s="92"/>
      <c r="H1583" s="92" t="s">
        <v>4</v>
      </c>
      <c r="I1583" s="92" t="s">
        <v>5</v>
      </c>
      <c r="J1583" s="92" t="s">
        <v>6</v>
      </c>
      <c r="K1583" s="92" t="s">
        <v>257</v>
      </c>
      <c r="L1583" s="92" t="s">
        <v>258</v>
      </c>
      <c r="M1583" s="92"/>
    </row>
    <row r="1584" spans="2:13" ht="10" hidden="1" customHeight="1" outlineLevel="1" x14ac:dyDescent="0.15">
      <c r="H1584" s="1"/>
      <c r="I1584" s="1"/>
      <c r="J1584" s="1"/>
      <c r="K1584" s="1"/>
      <c r="L1584" s="1"/>
    </row>
    <row r="1585" spans="2:13" ht="15" hidden="1" customHeight="1" outlineLevel="1" x14ac:dyDescent="0.15">
      <c r="D1585" s="9" t="s">
        <v>8</v>
      </c>
      <c r="F1585" s="1"/>
      <c r="H1585" s="99" t="str" cm="1">
        <f t="array" ref="H1585">IF(OR(E1586:E1587 = "!"), "Red alert = missing data","")</f>
        <v/>
      </c>
      <c r="I1585" s="1"/>
      <c r="J1585" s="1"/>
      <c r="K1585" s="1"/>
      <c r="L1585" s="1"/>
    </row>
    <row r="1586" spans="2:13" s="1" customFormat="1" ht="15" hidden="1" customHeight="1" outlineLevel="1" x14ac:dyDescent="0.15">
      <c r="B1586" s="7"/>
      <c r="D1586" s="59" t="s">
        <v>309</v>
      </c>
      <c r="E1586" s="61" t="str" cm="1">
        <f t="array" ref="E1586">IF(MAX((H1581:L1581&gt;=H1570:L1570) * (H1581:L1581 &lt;&gt; 0) * (H1586:L1586=0)) &gt;0, "!", "")</f>
        <v/>
      </c>
      <c r="F1586" s="8" t="s">
        <v>18</v>
      </c>
      <c r="H1586" s="23"/>
      <c r="I1586" s="23"/>
      <c r="J1586" s="23"/>
      <c r="K1586" s="23"/>
      <c r="L1586" s="23"/>
    </row>
    <row r="1587" spans="2:13" s="1" customFormat="1" ht="15" hidden="1" customHeight="1" outlineLevel="1" x14ac:dyDescent="0.15">
      <c r="B1587" s="7"/>
      <c r="D1587" s="59" t="s">
        <v>310</v>
      </c>
      <c r="E1587" s="61" t="str" cm="1">
        <f t="array" ref="E1587">IF(MAX((H1581:L1581&lt;H1570:L1570) * (H1581:L1581 &lt;&gt; 0) * (H1587:L1587=0)) &gt;0, "!", "")</f>
        <v/>
      </c>
      <c r="F1587" s="8" t="s">
        <v>18</v>
      </c>
      <c r="H1587" s="23"/>
      <c r="I1587" s="23"/>
      <c r="J1587" s="23"/>
      <c r="K1587" s="23"/>
      <c r="L1587" s="23"/>
    </row>
    <row r="1588" spans="2:13" s="1" customFormat="1" ht="15" hidden="1" customHeight="1" outlineLevel="1" x14ac:dyDescent="0.15">
      <c r="B1588" s="7"/>
      <c r="D1588" s="59" t="s">
        <v>305</v>
      </c>
      <c r="E1588"/>
      <c r="F1588" s="8" t="s">
        <v>18</v>
      </c>
      <c r="H1588" s="29">
        <f>H1586+IF(H1581&lt;H1570, H1587, 0)</f>
        <v>0</v>
      </c>
      <c r="I1588" s="29">
        <f>I1586+IF(I1581&lt;I1570, I1587, 0)</f>
        <v>0</v>
      </c>
      <c r="J1588" s="29">
        <f>J1586+IF(J1581&lt;J1570, J1587, 0)</f>
        <v>0</v>
      </c>
      <c r="K1588" s="29">
        <f>K1586+IF(K1581&lt;K1570, K1587, 0)</f>
        <v>0</v>
      </c>
      <c r="L1588" s="29">
        <f>L1586+IF(L1581&lt;L1570, L1587, 0)</f>
        <v>0</v>
      </c>
    </row>
    <row r="1589" spans="2:13" hidden="1" outlineLevel="1" x14ac:dyDescent="0.15">
      <c r="D1589" s="1"/>
      <c r="E1589" s="1"/>
      <c r="F1589" s="1"/>
      <c r="H1589" s="1"/>
      <c r="I1589" s="1"/>
      <c r="J1589" s="1"/>
      <c r="K1589" s="1"/>
      <c r="L1589" s="1"/>
    </row>
    <row r="1590" spans="2:13" s="1" customFormat="1" ht="18" hidden="1" customHeight="1" outlineLevel="1" x14ac:dyDescent="0.15">
      <c r="B1590" s="7"/>
      <c r="C1590" s="91" t="s">
        <v>10</v>
      </c>
      <c r="D1590" s="91"/>
      <c r="E1590" s="91"/>
      <c r="F1590" s="92"/>
      <c r="G1590" s="92"/>
      <c r="H1590" s="97" t="s">
        <v>4</v>
      </c>
      <c r="I1590" s="92" t="s">
        <v>5</v>
      </c>
      <c r="J1590" s="92" t="s">
        <v>6</v>
      </c>
      <c r="K1590" s="92" t="s">
        <v>257</v>
      </c>
      <c r="L1590" s="92" t="s">
        <v>258</v>
      </c>
      <c r="M1590" s="92"/>
    </row>
    <row r="1591" spans="2:13" ht="10" hidden="1" customHeight="1" outlineLevel="1" x14ac:dyDescent="0.15"/>
    <row r="1592" spans="2:13" s="1" customFormat="1" ht="15" hidden="1" customHeight="1" outlineLevel="1" x14ac:dyDescent="0.15">
      <c r="B1592" s="7"/>
      <c r="D1592" s="9" t="s">
        <v>17</v>
      </c>
      <c r="F1592" s="8" t="s">
        <v>9</v>
      </c>
      <c r="H1592" s="29">
        <f>H1588</f>
        <v>0</v>
      </c>
      <c r="I1592" s="29">
        <f>I1588</f>
        <v>0</v>
      </c>
      <c r="J1592" s="29">
        <f>J1588</f>
        <v>0</v>
      </c>
      <c r="K1592" s="29">
        <f>K1588</f>
        <v>0</v>
      </c>
      <c r="L1592" s="29">
        <f>L1588</f>
        <v>0</v>
      </c>
    </row>
    <row r="1593" spans="2:13" ht="4" hidden="1" customHeight="1" outlineLevel="1" x14ac:dyDescent="0.15">
      <c r="D1593" s="9"/>
      <c r="F1593" s="1"/>
      <c r="H1593" s="1"/>
      <c r="I1593" s="1"/>
      <c r="J1593" s="1"/>
      <c r="K1593" s="1"/>
      <c r="L1593" s="1"/>
    </row>
    <row r="1594" spans="2:13" s="1" customFormat="1" ht="15" hidden="1" customHeight="1" outlineLevel="1" x14ac:dyDescent="0.15">
      <c r="B1594" s="7"/>
      <c r="D1594" s="9" t="s">
        <v>249</v>
      </c>
      <c r="F1594" s="8" t="s">
        <v>9</v>
      </c>
      <c r="H1594" s="29">
        <f>IF(H1581&lt;H1570, H1587, 0)</f>
        <v>0</v>
      </c>
      <c r="I1594" s="29">
        <f>IF(I1581&lt;I1570, I1587, 0)</f>
        <v>0</v>
      </c>
      <c r="J1594" s="29">
        <f>IF(J1581&lt;J1570, J1587, 0)</f>
        <v>0</v>
      </c>
      <c r="K1594" s="29">
        <f>IF(K1581&lt;K1570, K1587, 0)</f>
        <v>0</v>
      </c>
      <c r="L1594" s="29">
        <f>IF(L1581&lt;L1570, L1587, 0)</f>
        <v>0</v>
      </c>
    </row>
    <row r="1595" spans="2:13" ht="4" hidden="1" customHeight="1" outlineLevel="1" x14ac:dyDescent="0.15">
      <c r="D1595" s="9"/>
      <c r="F1595" s="1"/>
      <c r="H1595" s="1"/>
      <c r="I1595" s="1"/>
      <c r="J1595" s="1"/>
      <c r="K1595" s="1"/>
      <c r="L1595" s="1"/>
    </row>
    <row r="1596" spans="2:13" s="1" customFormat="1" ht="15" hidden="1" customHeight="1" outlineLevel="1" x14ac:dyDescent="0.15">
      <c r="B1596" s="7"/>
      <c r="D1596" s="9" t="s">
        <v>11</v>
      </c>
      <c r="F1596" s="8" t="str">
        <f>ReportingCurrencyUnitLables</f>
        <v>USD 000s</v>
      </c>
      <c r="H1596" s="29">
        <f>H1570 * H1588 / 1000</f>
        <v>0</v>
      </c>
      <c r="I1596" s="29">
        <f>I1570 * I1588 / 1000</f>
        <v>0</v>
      </c>
      <c r="J1596" s="29">
        <f>J1570 * J1588 / 1000</f>
        <v>0</v>
      </c>
      <c r="K1596" s="29">
        <f>K1570 * K1588 / 1000</f>
        <v>0</v>
      </c>
      <c r="L1596" s="29">
        <f>L1570 * L1588 / 1000</f>
        <v>0</v>
      </c>
    </row>
    <row r="1597" spans="2:13" ht="4" hidden="1" customHeight="1" outlineLevel="1" x14ac:dyDescent="0.15">
      <c r="D1597" s="9"/>
      <c r="F1597" s="1"/>
      <c r="H1597" s="1"/>
      <c r="I1597" s="1"/>
      <c r="J1597" s="1"/>
      <c r="K1597" s="1"/>
      <c r="L1597" s="1"/>
    </row>
    <row r="1598" spans="2:13" s="1" customFormat="1" ht="15" hidden="1" customHeight="1" outlineLevel="1" x14ac:dyDescent="0.15">
      <c r="B1598" s="7"/>
      <c r="D1598" s="9" t="s">
        <v>13</v>
      </c>
      <c r="F1598" s="8" t="s">
        <v>14</v>
      </c>
      <c r="H1598" s="30">
        <f>IF(H1592=0,0,H1594 / H1592)</f>
        <v>0</v>
      </c>
      <c r="I1598" s="30">
        <f>IF(I1592=0,0,I1594 / I1592)</f>
        <v>0</v>
      </c>
      <c r="J1598" s="30">
        <f>IF(J1592=0,0,J1594 / J1592)</f>
        <v>0</v>
      </c>
      <c r="K1598" s="30">
        <f>IF(K1592=0,0,K1594 / K1592)</f>
        <v>0</v>
      </c>
      <c r="L1598" s="30">
        <f>IF(L1592=0,0,L1594 / L1592)</f>
        <v>0</v>
      </c>
    </row>
    <row r="1599" spans="2:13" ht="4" hidden="1" customHeight="1" outlineLevel="1" x14ac:dyDescent="0.15">
      <c r="D1599" s="9"/>
      <c r="F1599" s="1"/>
      <c r="H1599" s="1"/>
      <c r="I1599" s="1"/>
      <c r="J1599" s="1"/>
      <c r="K1599" s="1"/>
      <c r="L1599" s="1"/>
    </row>
    <row r="1600" spans="2:13" ht="15" hidden="1" customHeight="1" outlineLevel="1" x14ac:dyDescent="0.15">
      <c r="D1600" s="9" t="s">
        <v>302</v>
      </c>
      <c r="F1600" s="8" t="str">
        <f>ReportingCurrencyUnitLables</f>
        <v>USD 000s</v>
      </c>
      <c r="G1600" s="1"/>
      <c r="H1600" s="29">
        <f>MAX(0, H1570-H1581) * H1594 / 1000</f>
        <v>0</v>
      </c>
      <c r="I1600" s="29">
        <f t="shared" ref="I1600:L1600" si="51">MAX(0, I1570-I1581) * I1594 / 1000</f>
        <v>0</v>
      </c>
      <c r="J1600" s="29">
        <f t="shared" si="51"/>
        <v>0</v>
      </c>
      <c r="K1600" s="29">
        <f t="shared" si="51"/>
        <v>0</v>
      </c>
      <c r="L1600" s="29">
        <f t="shared" si="51"/>
        <v>0</v>
      </c>
    </row>
    <row r="1601" spans="2:13" ht="4" hidden="1" customHeight="1" outlineLevel="1" x14ac:dyDescent="0.15">
      <c r="D1601" s="9"/>
      <c r="F1601" s="1"/>
      <c r="H1601" s="1"/>
      <c r="I1601" s="1"/>
      <c r="J1601" s="1"/>
      <c r="K1601" s="1"/>
      <c r="L1601" s="1"/>
    </row>
    <row r="1602" spans="2:13" s="1" customFormat="1" ht="15" hidden="1" customHeight="1" outlineLevel="1" x14ac:dyDescent="0.15">
      <c r="B1602" s="7"/>
      <c r="D1602" s="9" t="s">
        <v>252</v>
      </c>
      <c r="F1602" s="8" t="s">
        <v>250</v>
      </c>
      <c r="H1602" s="30">
        <f>IF(H1596=0, 0, H1600/H1596)</f>
        <v>0</v>
      </c>
      <c r="I1602" s="30">
        <f>IF(I1596=0, 0, I1600/I1596)</f>
        <v>0</v>
      </c>
      <c r="J1602" s="30">
        <f>IF(J1596=0, 0, J1600/J1596)</f>
        <v>0</v>
      </c>
      <c r="K1602" s="30">
        <f>IF(K1596=0, 0, K1600/K1596)</f>
        <v>0</v>
      </c>
      <c r="L1602" s="30">
        <f>IF(L1596=0, 0, L1600/L1596)</f>
        <v>0</v>
      </c>
    </row>
    <row r="1603" spans="2:13" ht="4" hidden="1" customHeight="1" outlineLevel="1" x14ac:dyDescent="0.15">
      <c r="D1603" s="9"/>
      <c r="F1603" s="1"/>
      <c r="H1603" s="1"/>
      <c r="I1603" s="1"/>
      <c r="J1603" s="1"/>
      <c r="K1603" s="1"/>
      <c r="L1603" s="1"/>
    </row>
    <row r="1604" spans="2:13" s="1" customFormat="1" ht="15" hidden="1" customHeight="1" outlineLevel="1" x14ac:dyDescent="0.15">
      <c r="B1604" s="7"/>
      <c r="C1604" s="7"/>
      <c r="D1604" s="9" t="s">
        <v>251</v>
      </c>
      <c r="F1604" s="8" t="s">
        <v>259</v>
      </c>
      <c r="H1604" s="31"/>
      <c r="I1604" s="30">
        <f>IF(H1602=0, 0, -(I1602-H1602) / H1602)</f>
        <v>0</v>
      </c>
      <c r="J1604" s="30">
        <f>IF(I1602=0, 0, -(J1602-I1602) / I1602)</f>
        <v>0</v>
      </c>
      <c r="K1604" s="30">
        <f>IF(J1602=0, 0, -(K1602-J1602) / J1602)</f>
        <v>0</v>
      </c>
      <c r="L1604" s="30">
        <f>IF(K1602=0, 0, -(L1602-K1602) / K1602)</f>
        <v>0</v>
      </c>
    </row>
    <row r="1605" spans="2:13" hidden="1" outlineLevel="1" x14ac:dyDescent="0.15"/>
    <row r="1606" spans="2:13" s="1" customFormat="1" ht="18" hidden="1" customHeight="1" outlineLevel="1" x14ac:dyDescent="0.15">
      <c r="B1606" s="7"/>
      <c r="C1606" s="91" t="s">
        <v>241</v>
      </c>
      <c r="D1606" s="91"/>
      <c r="E1606" s="93">
        <f>IF(AND(J1557 = "Yes", OR(ISBLANK(Worker_Type_Filter), Worker_Type_Filter = H1562),
 OR(ISBLANK(Country_Filter), Country_Filter = J1562)), 1, 0)</f>
        <v>1</v>
      </c>
      <c r="F1606" s="92"/>
      <c r="G1606" s="92"/>
      <c r="H1606" s="92" t="s">
        <v>4</v>
      </c>
      <c r="I1606" s="92" t="s">
        <v>5</v>
      </c>
      <c r="J1606" s="92" t="s">
        <v>6</v>
      </c>
      <c r="K1606" s="92" t="s">
        <v>257</v>
      </c>
      <c r="L1606" s="92" t="s">
        <v>258</v>
      </c>
      <c r="M1606" s="92"/>
    </row>
    <row r="1607" spans="2:13" ht="10" hidden="1" customHeight="1" outlineLevel="1" x14ac:dyDescent="0.15">
      <c r="C1607" s="43" t="s">
        <v>248</v>
      </c>
    </row>
    <row r="1608" spans="2:13" ht="4" hidden="1" customHeight="1" outlineLevel="1" x14ac:dyDescent="0.15"/>
    <row r="1609" spans="2:13" s="1" customFormat="1" ht="15" hidden="1" customHeight="1" outlineLevel="1" x14ac:dyDescent="0.15">
      <c r="B1609" s="7"/>
      <c r="C1609" s="19">
        <v>1</v>
      </c>
      <c r="D1609" s="9" t="s">
        <v>17</v>
      </c>
      <c r="F1609" s="8" t="s">
        <v>9</v>
      </c>
      <c r="H1609" s="29">
        <f>H1592 * $E1606</f>
        <v>0</v>
      </c>
      <c r="I1609" s="29">
        <f>I1592 * $E1606</f>
        <v>0</v>
      </c>
      <c r="J1609" s="29">
        <f>J1592 * $E1606</f>
        <v>0</v>
      </c>
      <c r="K1609" s="29">
        <f>K1592 * $E1606</f>
        <v>0</v>
      </c>
      <c r="L1609" s="29">
        <f>L1592 * $E1606</f>
        <v>0</v>
      </c>
    </row>
    <row r="1610" spans="2:13" ht="4" hidden="1" customHeight="1" outlineLevel="1" x14ac:dyDescent="0.15">
      <c r="D1610" s="9"/>
      <c r="F1610" s="1"/>
      <c r="H1610" s="1"/>
      <c r="I1610" s="1"/>
      <c r="J1610" s="1"/>
      <c r="K1610" s="1"/>
      <c r="L1610" s="1"/>
    </row>
    <row r="1611" spans="2:13" s="1" customFormat="1" ht="15" hidden="1" customHeight="1" outlineLevel="1" x14ac:dyDescent="0.15">
      <c r="B1611" s="7"/>
      <c r="C1611" s="19">
        <v>2</v>
      </c>
      <c r="D1611" s="9" t="s">
        <v>249</v>
      </c>
      <c r="F1611" s="8" t="s">
        <v>9</v>
      </c>
      <c r="H1611" s="29">
        <f>H1594 * $E1606</f>
        <v>0</v>
      </c>
      <c r="I1611" s="29">
        <f>I1594 * $E1606</f>
        <v>0</v>
      </c>
      <c r="J1611" s="29">
        <f>J1594 * $E1606</f>
        <v>0</v>
      </c>
      <c r="K1611" s="29">
        <f>K1594 * $E1606</f>
        <v>0</v>
      </c>
      <c r="L1611" s="29">
        <f>L1594 * $E1606</f>
        <v>0</v>
      </c>
    </row>
    <row r="1612" spans="2:13" ht="4" hidden="1" customHeight="1" outlineLevel="1" x14ac:dyDescent="0.15">
      <c r="D1612" s="9"/>
      <c r="F1612" s="1"/>
      <c r="H1612" s="1"/>
      <c r="I1612" s="1"/>
      <c r="J1612" s="1"/>
      <c r="K1612" s="1"/>
      <c r="L1612" s="1"/>
    </row>
    <row r="1613" spans="2:13" s="1" customFormat="1" ht="15" hidden="1" customHeight="1" outlineLevel="1" x14ac:dyDescent="0.15">
      <c r="B1613" s="7"/>
      <c r="C1613" s="19">
        <v>3</v>
      </c>
      <c r="D1613" s="9" t="s">
        <v>11</v>
      </c>
      <c r="F1613" s="8" t="str">
        <f>ReportingCurrencyUnitLables</f>
        <v>USD 000s</v>
      </c>
      <c r="H1613" s="29">
        <f>H1596 * $E1606</f>
        <v>0</v>
      </c>
      <c r="I1613" s="29">
        <f>I1596 * $E1606</f>
        <v>0</v>
      </c>
      <c r="J1613" s="29">
        <f>J1596 * $E1606</f>
        <v>0</v>
      </c>
      <c r="K1613" s="29">
        <f>K1596 * $E1606</f>
        <v>0</v>
      </c>
      <c r="L1613" s="29">
        <f>L1596 * $E1606</f>
        <v>0</v>
      </c>
    </row>
    <row r="1614" spans="2:13" ht="4" hidden="1" customHeight="1" outlineLevel="1" x14ac:dyDescent="0.15">
      <c r="D1614" s="9"/>
      <c r="F1614" s="1"/>
      <c r="H1614" s="1"/>
      <c r="I1614" s="1"/>
      <c r="J1614" s="1"/>
      <c r="K1614" s="1"/>
      <c r="L1614" s="1"/>
    </row>
    <row r="1615" spans="2:13" s="1" customFormat="1" ht="15" hidden="1" customHeight="1" outlineLevel="1" x14ac:dyDescent="0.15">
      <c r="B1615" s="7"/>
      <c r="C1615" s="19">
        <v>4</v>
      </c>
      <c r="D1615" s="9" t="s">
        <v>256</v>
      </c>
      <c r="F1615" s="8" t="str">
        <f>ReportingCurrencyUnitLables</f>
        <v>USD 000s</v>
      </c>
      <c r="H1615" s="29">
        <f>H1600 * $E1606</f>
        <v>0</v>
      </c>
      <c r="I1615" s="29">
        <f>I1600 * $E1606</f>
        <v>0</v>
      </c>
      <c r="J1615" s="29">
        <f>J1600 * $E1606</f>
        <v>0</v>
      </c>
      <c r="K1615" s="29">
        <f>K1600 * $E1606</f>
        <v>0</v>
      </c>
      <c r="L1615" s="29">
        <f>L1600 * $E1606</f>
        <v>0</v>
      </c>
    </row>
    <row r="1616" spans="2:13" ht="4" hidden="1" customHeight="1" outlineLevel="1" x14ac:dyDescent="0.15">
      <c r="D1616" s="9"/>
      <c r="F1616" s="1"/>
      <c r="H1616" s="1"/>
      <c r="I1616" s="1"/>
      <c r="J1616" s="1"/>
      <c r="K1616" s="1"/>
      <c r="L1616" s="1"/>
    </row>
    <row r="1617" spans="2:14" ht="10" hidden="1" customHeight="1" outlineLevel="1" x14ac:dyDescent="0.15">
      <c r="B1617" s="44"/>
      <c r="C1617" s="41"/>
      <c r="D1617" s="41"/>
      <c r="E1617" s="41"/>
      <c r="F1617" s="41"/>
      <c r="G1617" s="41"/>
      <c r="H1617" s="41"/>
      <c r="I1617" s="45"/>
      <c r="J1617" s="45"/>
      <c r="K1617" s="45"/>
      <c r="L1617" s="41"/>
      <c r="M1617" s="41"/>
      <c r="N1617" s="1"/>
    </row>
    <row r="1618" spans="2:14" ht="10" customHeight="1" x14ac:dyDescent="0.15">
      <c r="B1618" s="44"/>
      <c r="C1618" s="41"/>
      <c r="D1618" s="41"/>
      <c r="E1618" s="41"/>
      <c r="F1618" s="41"/>
      <c r="G1618" s="41"/>
      <c r="H1618" s="41"/>
      <c r="I1618" s="45"/>
      <c r="J1618" s="45"/>
      <c r="K1618" s="45"/>
      <c r="L1618" s="41"/>
      <c r="M1618" s="41"/>
      <c r="N1618" s="1"/>
    </row>
    <row r="1619" spans="2:14" s="1" customFormat="1" ht="19" collapsed="1" x14ac:dyDescent="0.15">
      <c r="B1619" s="83" cm="1">
        <f t="array" aca="1" ref="B1619" ca="1">MAX($B$2:OFFSET(B1619,-1,0)+1)</f>
        <v>27</v>
      </c>
      <c r="C1619" s="84" t="str">
        <f>UPPER(J1624) &amp;" / " &amp; K1624  &amp; " / " &amp; L1624 &amp; " / " &amp; H1624</f>
        <v xml:space="preserve"> /  /  / </v>
      </c>
      <c r="D1619" s="84"/>
      <c r="E1619" s="41"/>
      <c r="F1619" s="41"/>
      <c r="G1619" s="41"/>
      <c r="H1619" s="61" t="str">
        <f>IF(COUNTIF(E1621:E1677, "!")&gt;0, "!", "")</f>
        <v/>
      </c>
      <c r="I1619" s="18" t="s">
        <v>240</v>
      </c>
      <c r="J1619" s="2" t="s">
        <v>210</v>
      </c>
      <c r="K1619" s="18" t="s">
        <v>267</v>
      </c>
      <c r="L1619" s="42">
        <f>E1668</f>
        <v>1</v>
      </c>
      <c r="M1619" s="41"/>
    </row>
    <row r="1620" spans="2:14" s="1" customFormat="1" ht="4" hidden="1" customHeight="1" outlineLevel="1" x14ac:dyDescent="0.15">
      <c r="B1620" s="88"/>
      <c r="C1620" s="89"/>
      <c r="D1620" s="89"/>
      <c r="E1620" s="89"/>
      <c r="F1620" s="89"/>
      <c r="G1620" s="89"/>
      <c r="H1620" s="89"/>
      <c r="I1620" s="90"/>
      <c r="J1620" s="90"/>
      <c r="K1620" s="90"/>
      <c r="L1620" s="89"/>
      <c r="M1620" s="89"/>
    </row>
    <row r="1621" spans="2:14" ht="10" hidden="1" customHeight="1" outlineLevel="1" x14ac:dyDescent="0.15"/>
    <row r="1622" spans="2:14" ht="15" hidden="1" customHeight="1" outlineLevel="1" x14ac:dyDescent="0.15">
      <c r="D1622" s="1"/>
      <c r="E1622" s="1"/>
      <c r="H1622" s="4" t="s">
        <v>1</v>
      </c>
      <c r="J1622" s="4" t="s">
        <v>0</v>
      </c>
      <c r="K1622" s="4" t="s">
        <v>209</v>
      </c>
      <c r="L1622" s="4" t="s">
        <v>264</v>
      </c>
    </row>
    <row r="1623" spans="2:14" ht="5" hidden="1" customHeight="1" outlineLevel="1" x14ac:dyDescent="0.15">
      <c r="D1623" s="1"/>
      <c r="E1623" s="1"/>
      <c r="H1623" s="1"/>
      <c r="J1623" s="1"/>
      <c r="K1623" s="1"/>
      <c r="L1623" s="1"/>
    </row>
    <row r="1624" spans="2:14" ht="15" hidden="1" customHeight="1" outlineLevel="1" x14ac:dyDescent="0.15">
      <c r="D1624" s="9" t="s">
        <v>2</v>
      </c>
      <c r="E1624" s="1"/>
      <c r="H1624" s="2"/>
      <c r="J1624" s="2"/>
      <c r="K1624" s="2"/>
      <c r="L1624" s="2"/>
    </row>
    <row r="1625" spans="2:14" hidden="1" outlineLevel="1" x14ac:dyDescent="0.15">
      <c r="D1625" s="1"/>
      <c r="E1625" s="1"/>
      <c r="F1625" s="1"/>
      <c r="H1625" s="1"/>
      <c r="I1625" s="1"/>
      <c r="J1625" s="1"/>
      <c r="K1625" s="1"/>
      <c r="L1625" s="1"/>
    </row>
    <row r="1626" spans="2:14" s="1" customFormat="1" ht="18" hidden="1" customHeight="1" outlineLevel="1" x14ac:dyDescent="0.15">
      <c r="B1626" s="7"/>
      <c r="C1626" s="91" t="s">
        <v>3</v>
      </c>
      <c r="D1626" s="91"/>
      <c r="E1626" s="91"/>
      <c r="F1626" s="92"/>
      <c r="G1626" s="92"/>
      <c r="H1626" s="92" t="s">
        <v>4</v>
      </c>
      <c r="I1626" s="92" t="s">
        <v>5</v>
      </c>
      <c r="J1626" s="92" t="s">
        <v>6</v>
      </c>
      <c r="K1626" s="92" t="s">
        <v>257</v>
      </c>
      <c r="L1626" s="92" t="s">
        <v>258</v>
      </c>
      <c r="M1626" s="92"/>
    </row>
    <row r="1627" spans="2:14" ht="10" hidden="1" customHeight="1" outlineLevel="1" x14ac:dyDescent="0.15">
      <c r="H1627" s="1"/>
      <c r="I1627" s="1"/>
      <c r="J1627" s="1"/>
      <c r="K1627" s="1"/>
      <c r="L1627" s="1"/>
    </row>
    <row r="1628" spans="2:14" s="1" customFormat="1" ht="15" hidden="1" customHeight="1" outlineLevel="1" x14ac:dyDescent="0.15">
      <c r="B1628" s="7"/>
      <c r="D1628" s="9" t="s">
        <v>3</v>
      </c>
      <c r="F1628" s="17" t="s">
        <v>321</v>
      </c>
      <c r="H1628" s="22"/>
      <c r="I1628" s="22"/>
      <c r="J1628" s="22"/>
      <c r="K1628" s="22"/>
      <c r="L1628" s="22"/>
    </row>
    <row r="1629" spans="2:14" ht="4" hidden="1" customHeight="1" outlineLevel="1" x14ac:dyDescent="0.15">
      <c r="D1629" s="1"/>
      <c r="E1629" s="1"/>
      <c r="F1629" s="1"/>
      <c r="H1629" s="1"/>
      <c r="I1629" s="1"/>
      <c r="J1629" s="1"/>
      <c r="K1629" s="1"/>
      <c r="L1629" s="1"/>
    </row>
    <row r="1630" spans="2:14" s="1" customFormat="1" ht="15" hidden="1" customHeight="1" outlineLevel="1" x14ac:dyDescent="0.15">
      <c r="B1630" s="7"/>
      <c r="D1630" s="9" t="s">
        <v>246</v>
      </c>
      <c r="F1630" s="8" t="str">
        <f>F1632 &amp; ":" &amp; F1628</f>
        <v>USD:[currency code]</v>
      </c>
      <c r="H1630" s="24"/>
      <c r="I1630" s="24"/>
      <c r="J1630" s="24"/>
      <c r="K1630" s="24"/>
      <c r="L1630" s="24"/>
    </row>
    <row r="1631" spans="2:14" ht="4" hidden="1" customHeight="1" outlineLevel="1" x14ac:dyDescent="0.15">
      <c r="D1631" s="1"/>
      <c r="E1631" s="1"/>
      <c r="F1631" s="1"/>
      <c r="H1631" s="1"/>
      <c r="I1631" s="1"/>
      <c r="J1631" s="1"/>
      <c r="K1631" s="1"/>
      <c r="L1631" s="1"/>
    </row>
    <row r="1632" spans="2:14" s="1" customFormat="1" ht="15" hidden="1" customHeight="1" outlineLevel="1" x14ac:dyDescent="0.15">
      <c r="B1632" s="7"/>
      <c r="D1632" s="9" t="s">
        <v>16</v>
      </c>
      <c r="F1632" s="8" t="str">
        <f>ReportingCurrency</f>
        <v>USD</v>
      </c>
      <c r="H1632" s="28">
        <f>IF(H1630=0, 0, H1628/H1630)</f>
        <v>0</v>
      </c>
      <c r="I1632" s="28">
        <f>IF(I1630=0, 0, I1628/I1630)</f>
        <v>0</v>
      </c>
      <c r="J1632" s="28">
        <f>IF(J1630=0, 0, J1628/J1630)</f>
        <v>0</v>
      </c>
      <c r="K1632" s="28">
        <f>IF(K1630=0, 0, K1628/K1630)</f>
        <v>0</v>
      </c>
      <c r="L1632" s="28">
        <f>IF(L1630=0, 0, L1628/L1630)</f>
        <v>0</v>
      </c>
    </row>
    <row r="1633" spans="2:13" ht="4" hidden="1" customHeight="1" outlineLevel="1" x14ac:dyDescent="0.15">
      <c r="D1633" s="1"/>
      <c r="E1633" s="1"/>
      <c r="F1633" s="1"/>
      <c r="H1633" s="1"/>
      <c r="I1633" s="1"/>
      <c r="J1633" s="1"/>
      <c r="K1633" s="1"/>
      <c r="L1633" s="1"/>
    </row>
    <row r="1634" spans="2:13" s="1" customFormat="1" ht="15" hidden="1" customHeight="1" outlineLevel="1" x14ac:dyDescent="0.15">
      <c r="B1634" s="7"/>
      <c r="D1634" s="9" t="s">
        <v>253</v>
      </c>
      <c r="F1634" s="8" t="s">
        <v>254</v>
      </c>
      <c r="H1634" s="2"/>
      <c r="I1634" s="2"/>
      <c r="J1634" s="2"/>
      <c r="K1634" s="2"/>
      <c r="L1634" s="2"/>
    </row>
    <row r="1635" spans="2:13" ht="4" hidden="1" customHeight="1" outlineLevel="1" x14ac:dyDescent="0.15">
      <c r="D1635" s="1"/>
      <c r="E1635" s="1"/>
      <c r="F1635" s="1"/>
      <c r="H1635" s="1"/>
      <c r="I1635" s="1"/>
      <c r="J1635" s="1"/>
      <c r="K1635" s="1"/>
      <c r="L1635" s="1"/>
    </row>
    <row r="1636" spans="2:13" s="1" customFormat="1" ht="15" hidden="1" customHeight="1" outlineLevel="1" x14ac:dyDescent="0.15">
      <c r="B1636" s="7"/>
      <c r="D1636" s="9" t="s">
        <v>280</v>
      </c>
      <c r="F1636" s="8" t="s">
        <v>255</v>
      </c>
      <c r="H1636" s="25"/>
      <c r="I1636" s="25"/>
      <c r="J1636" s="25"/>
      <c r="K1636" s="25"/>
      <c r="L1636" s="25"/>
    </row>
    <row r="1637" spans="2:13" hidden="1" outlineLevel="1" x14ac:dyDescent="0.15">
      <c r="D1637" s="1"/>
      <c r="E1637" s="1"/>
      <c r="F1637" s="1"/>
      <c r="H1637" s="1"/>
      <c r="I1637" s="1"/>
      <c r="J1637" s="1"/>
      <c r="K1637" s="1"/>
      <c r="L1637" s="1"/>
    </row>
    <row r="1638" spans="2:13" s="1" customFormat="1" ht="18" hidden="1" customHeight="1" outlineLevel="1" x14ac:dyDescent="0.15">
      <c r="B1638" s="7"/>
      <c r="C1638" s="91" t="s">
        <v>311</v>
      </c>
      <c r="D1638" s="91"/>
      <c r="E1638" s="91"/>
      <c r="F1638" s="92"/>
      <c r="G1638" s="92"/>
      <c r="H1638" s="92" t="s">
        <v>4</v>
      </c>
      <c r="I1638" s="92" t="s">
        <v>5</v>
      </c>
      <c r="J1638" s="92" t="s">
        <v>6</v>
      </c>
      <c r="K1638" s="92" t="s">
        <v>257</v>
      </c>
      <c r="L1638" s="92" t="s">
        <v>258</v>
      </c>
      <c r="M1638" s="92"/>
    </row>
    <row r="1639" spans="2:13" ht="10" hidden="1" customHeight="1" outlineLevel="1" x14ac:dyDescent="0.15">
      <c r="H1639" s="1"/>
      <c r="I1639" s="1"/>
      <c r="J1639" s="1"/>
      <c r="K1639" s="1"/>
      <c r="L1639" s="1"/>
    </row>
    <row r="1640" spans="2:13" s="1" customFormat="1" ht="15" hidden="1" customHeight="1" outlineLevel="1" x14ac:dyDescent="0.15">
      <c r="B1640" s="7"/>
      <c r="C1640" s="62"/>
      <c r="D1640" s="9" t="s">
        <v>318</v>
      </c>
      <c r="E1640"/>
      <c r="F1640" s="58" t="str">
        <f>F1628</f>
        <v>[currency code]</v>
      </c>
      <c r="H1640" s="23"/>
      <c r="I1640" s="23"/>
      <c r="J1640" s="23"/>
      <c r="K1640" s="23"/>
      <c r="L1640" s="23"/>
    </row>
    <row r="1641" spans="2:13" ht="10" hidden="1" customHeight="1" outlineLevel="1" x14ac:dyDescent="0.15">
      <c r="D1641" s="1"/>
      <c r="F1641" s="1"/>
      <c r="H1641" s="1"/>
      <c r="I1641" s="1"/>
      <c r="J1641" s="1"/>
      <c r="K1641" s="1"/>
      <c r="L1641" s="1"/>
    </row>
    <row r="1642" spans="2:13" ht="15" hidden="1" customHeight="1" outlineLevel="1" x14ac:dyDescent="0.15">
      <c r="D1642" s="60"/>
      <c r="F1642" s="1"/>
      <c r="H1642" s="98" t="s">
        <v>312</v>
      </c>
      <c r="I1642" s="1"/>
      <c r="J1642" s="1"/>
      <c r="K1642" s="1"/>
      <c r="L1642" s="1"/>
    </row>
    <row r="1643" spans="2:13" s="1" customFormat="1" ht="15" hidden="1" customHeight="1" outlineLevel="1" x14ac:dyDescent="0.15">
      <c r="B1643" s="7"/>
      <c r="D1643" s="9" t="s">
        <v>319</v>
      </c>
      <c r="E1643"/>
      <c r="F1643" s="8" t="str">
        <f t="shared" ref="F1643" si="52">ReportingCurrency</f>
        <v>USD</v>
      </c>
      <c r="H1643" s="28">
        <f>IF(H1630=0, 0, H1640/H1630)</f>
        <v>0</v>
      </c>
      <c r="I1643" s="28">
        <f>IF(I1630=0, 0, I1640/I1630)</f>
        <v>0</v>
      </c>
      <c r="J1643" s="28">
        <f>IF(J1630=0, 0, J1640/J1630)</f>
        <v>0</v>
      </c>
      <c r="K1643" s="28">
        <f>IF(K1630=0, 0, K1640/K1630)</f>
        <v>0</v>
      </c>
      <c r="L1643" s="28">
        <f>IF(L1630=0, 0, L1640/L1630)</f>
        <v>0</v>
      </c>
    </row>
    <row r="1644" spans="2:13" hidden="1" outlineLevel="1" x14ac:dyDescent="0.15"/>
    <row r="1645" spans="2:13" s="1" customFormat="1" ht="18" hidden="1" customHeight="1" outlineLevel="1" x14ac:dyDescent="0.15">
      <c r="B1645" s="7"/>
      <c r="C1645" s="91" t="s">
        <v>8</v>
      </c>
      <c r="D1645" s="91"/>
      <c r="E1645" s="91"/>
      <c r="F1645" s="92"/>
      <c r="G1645" s="92"/>
      <c r="H1645" s="92" t="s">
        <v>4</v>
      </c>
      <c r="I1645" s="92" t="s">
        <v>5</v>
      </c>
      <c r="J1645" s="92" t="s">
        <v>6</v>
      </c>
      <c r="K1645" s="92" t="s">
        <v>257</v>
      </c>
      <c r="L1645" s="92" t="s">
        <v>258</v>
      </c>
      <c r="M1645" s="92"/>
    </row>
    <row r="1646" spans="2:13" ht="10" hidden="1" customHeight="1" outlineLevel="1" x14ac:dyDescent="0.15">
      <c r="H1646" s="1"/>
      <c r="I1646" s="1"/>
      <c r="J1646" s="1"/>
      <c r="K1646" s="1"/>
      <c r="L1646" s="1"/>
    </row>
    <row r="1647" spans="2:13" ht="15" hidden="1" customHeight="1" outlineLevel="1" x14ac:dyDescent="0.15">
      <c r="D1647" s="9" t="s">
        <v>8</v>
      </c>
      <c r="F1647" s="1"/>
      <c r="H1647" s="99" t="str" cm="1">
        <f t="array" ref="H1647">IF(OR(E1648:E1649 = "!"), "Red alert = missing data","")</f>
        <v/>
      </c>
      <c r="I1647" s="1"/>
      <c r="J1647" s="1"/>
      <c r="K1647" s="1"/>
      <c r="L1647" s="1"/>
    </row>
    <row r="1648" spans="2:13" s="1" customFormat="1" ht="15" hidden="1" customHeight="1" outlineLevel="1" x14ac:dyDescent="0.15">
      <c r="B1648" s="7"/>
      <c r="D1648" s="59" t="s">
        <v>309</v>
      </c>
      <c r="E1648" s="61" t="str" cm="1">
        <f t="array" ref="E1648">IF(MAX((H1643:L1643&gt;=H1632:L1632) * (H1643:L1643 &lt;&gt; 0) * (H1648:L1648=0)) &gt;0, "!", "")</f>
        <v/>
      </c>
      <c r="F1648" s="8" t="s">
        <v>18</v>
      </c>
      <c r="H1648" s="23"/>
      <c r="I1648" s="23"/>
      <c r="J1648" s="23"/>
      <c r="K1648" s="23"/>
      <c r="L1648" s="23"/>
    </row>
    <row r="1649" spans="2:13" s="1" customFormat="1" ht="15" hidden="1" customHeight="1" outlineLevel="1" x14ac:dyDescent="0.15">
      <c r="B1649" s="7"/>
      <c r="D1649" s="59" t="s">
        <v>310</v>
      </c>
      <c r="E1649" s="61" t="str" cm="1">
        <f t="array" ref="E1649">IF(MAX((H1643:L1643&lt;H1632:L1632) * (H1643:L1643 &lt;&gt; 0) * (H1649:L1649=0)) &gt;0, "!", "")</f>
        <v/>
      </c>
      <c r="F1649" s="8" t="s">
        <v>18</v>
      </c>
      <c r="H1649" s="23"/>
      <c r="I1649" s="23"/>
      <c r="J1649" s="23"/>
      <c r="K1649" s="23"/>
      <c r="L1649" s="23"/>
    </row>
    <row r="1650" spans="2:13" s="1" customFormat="1" ht="15" hidden="1" customHeight="1" outlineLevel="1" x14ac:dyDescent="0.15">
      <c r="B1650" s="7"/>
      <c r="D1650" s="59" t="s">
        <v>305</v>
      </c>
      <c r="E1650"/>
      <c r="F1650" s="8" t="s">
        <v>18</v>
      </c>
      <c r="H1650" s="29">
        <f>H1648+IF(H1643&lt;H1632, H1649, 0)</f>
        <v>0</v>
      </c>
      <c r="I1650" s="29">
        <f>I1648+IF(I1643&lt;I1632, I1649, 0)</f>
        <v>0</v>
      </c>
      <c r="J1650" s="29">
        <f>J1648+IF(J1643&lt;J1632, J1649, 0)</f>
        <v>0</v>
      </c>
      <c r="K1650" s="29">
        <f>K1648+IF(K1643&lt;K1632, K1649, 0)</f>
        <v>0</v>
      </c>
      <c r="L1650" s="29">
        <f>L1648+IF(L1643&lt;L1632, L1649, 0)</f>
        <v>0</v>
      </c>
    </row>
    <row r="1651" spans="2:13" hidden="1" outlineLevel="1" x14ac:dyDescent="0.15">
      <c r="D1651" s="1"/>
      <c r="E1651" s="1"/>
      <c r="F1651" s="1"/>
      <c r="H1651" s="1"/>
      <c r="I1651" s="1"/>
      <c r="J1651" s="1"/>
      <c r="K1651" s="1"/>
      <c r="L1651" s="1"/>
    </row>
    <row r="1652" spans="2:13" s="1" customFormat="1" ht="18" hidden="1" customHeight="1" outlineLevel="1" x14ac:dyDescent="0.15">
      <c r="B1652" s="7"/>
      <c r="C1652" s="91" t="s">
        <v>10</v>
      </c>
      <c r="D1652" s="91"/>
      <c r="E1652" s="91"/>
      <c r="F1652" s="92"/>
      <c r="G1652" s="92"/>
      <c r="H1652" s="97" t="s">
        <v>4</v>
      </c>
      <c r="I1652" s="92" t="s">
        <v>5</v>
      </c>
      <c r="J1652" s="92" t="s">
        <v>6</v>
      </c>
      <c r="K1652" s="92" t="s">
        <v>257</v>
      </c>
      <c r="L1652" s="92" t="s">
        <v>258</v>
      </c>
      <c r="M1652" s="92"/>
    </row>
    <row r="1653" spans="2:13" ht="10" hidden="1" customHeight="1" outlineLevel="1" x14ac:dyDescent="0.15"/>
    <row r="1654" spans="2:13" s="1" customFormat="1" ht="15" hidden="1" customHeight="1" outlineLevel="1" x14ac:dyDescent="0.15">
      <c r="B1654" s="7"/>
      <c r="D1654" s="9" t="s">
        <v>17</v>
      </c>
      <c r="F1654" s="8" t="s">
        <v>9</v>
      </c>
      <c r="H1654" s="29">
        <f>H1650</f>
        <v>0</v>
      </c>
      <c r="I1654" s="29">
        <f>I1650</f>
        <v>0</v>
      </c>
      <c r="J1654" s="29">
        <f>J1650</f>
        <v>0</v>
      </c>
      <c r="K1654" s="29">
        <f>K1650</f>
        <v>0</v>
      </c>
      <c r="L1654" s="29">
        <f>L1650</f>
        <v>0</v>
      </c>
    </row>
    <row r="1655" spans="2:13" ht="4" hidden="1" customHeight="1" outlineLevel="1" x14ac:dyDescent="0.15">
      <c r="D1655" s="9"/>
      <c r="F1655" s="1"/>
      <c r="H1655" s="1"/>
      <c r="I1655" s="1"/>
      <c r="J1655" s="1"/>
      <c r="K1655" s="1"/>
      <c r="L1655" s="1"/>
    </row>
    <row r="1656" spans="2:13" s="1" customFormat="1" ht="15" hidden="1" customHeight="1" outlineLevel="1" x14ac:dyDescent="0.15">
      <c r="B1656" s="7"/>
      <c r="D1656" s="9" t="s">
        <v>249</v>
      </c>
      <c r="F1656" s="8" t="s">
        <v>9</v>
      </c>
      <c r="H1656" s="29">
        <f>IF(H1643&lt;H1632, H1649, 0)</f>
        <v>0</v>
      </c>
      <c r="I1656" s="29">
        <f>IF(I1643&lt;I1632, I1649, 0)</f>
        <v>0</v>
      </c>
      <c r="J1656" s="29">
        <f>IF(J1643&lt;J1632, J1649, 0)</f>
        <v>0</v>
      </c>
      <c r="K1656" s="29">
        <f>IF(K1643&lt;K1632, K1649, 0)</f>
        <v>0</v>
      </c>
      <c r="L1656" s="29">
        <f>IF(L1643&lt;L1632, L1649, 0)</f>
        <v>0</v>
      </c>
    </row>
    <row r="1657" spans="2:13" ht="4" hidden="1" customHeight="1" outlineLevel="1" x14ac:dyDescent="0.15">
      <c r="D1657" s="9"/>
      <c r="F1657" s="1"/>
      <c r="H1657" s="1"/>
      <c r="I1657" s="1"/>
      <c r="J1657" s="1"/>
      <c r="K1657" s="1"/>
      <c r="L1657" s="1"/>
    </row>
    <row r="1658" spans="2:13" s="1" customFormat="1" ht="15" hidden="1" customHeight="1" outlineLevel="1" x14ac:dyDescent="0.15">
      <c r="B1658" s="7"/>
      <c r="D1658" s="9" t="s">
        <v>11</v>
      </c>
      <c r="F1658" s="8" t="str">
        <f>ReportingCurrencyUnitLables</f>
        <v>USD 000s</v>
      </c>
      <c r="H1658" s="29">
        <f>H1632 * H1650 / 1000</f>
        <v>0</v>
      </c>
      <c r="I1658" s="29">
        <f>I1632 * I1650 / 1000</f>
        <v>0</v>
      </c>
      <c r="J1658" s="29">
        <f>J1632 * J1650 / 1000</f>
        <v>0</v>
      </c>
      <c r="K1658" s="29">
        <f>K1632 * K1650 / 1000</f>
        <v>0</v>
      </c>
      <c r="L1658" s="29">
        <f>L1632 * L1650 / 1000</f>
        <v>0</v>
      </c>
    </row>
    <row r="1659" spans="2:13" ht="4" hidden="1" customHeight="1" outlineLevel="1" x14ac:dyDescent="0.15">
      <c r="D1659" s="9"/>
      <c r="F1659" s="1"/>
      <c r="H1659" s="1"/>
      <c r="I1659" s="1"/>
      <c r="J1659" s="1"/>
      <c r="K1659" s="1"/>
      <c r="L1659" s="1"/>
    </row>
    <row r="1660" spans="2:13" s="1" customFormat="1" ht="15" hidden="1" customHeight="1" outlineLevel="1" x14ac:dyDescent="0.15">
      <c r="B1660" s="7"/>
      <c r="D1660" s="9" t="s">
        <v>13</v>
      </c>
      <c r="F1660" s="8" t="s">
        <v>14</v>
      </c>
      <c r="H1660" s="30">
        <f>IF(H1654=0,0,H1656 / H1654)</f>
        <v>0</v>
      </c>
      <c r="I1660" s="30">
        <f>IF(I1654=0,0,I1656 / I1654)</f>
        <v>0</v>
      </c>
      <c r="J1660" s="30">
        <f>IF(J1654=0,0,J1656 / J1654)</f>
        <v>0</v>
      </c>
      <c r="K1660" s="30">
        <f>IF(K1654=0,0,K1656 / K1654)</f>
        <v>0</v>
      </c>
      <c r="L1660" s="30">
        <f>IF(L1654=0,0,L1656 / L1654)</f>
        <v>0</v>
      </c>
    </row>
    <row r="1661" spans="2:13" ht="4" hidden="1" customHeight="1" outlineLevel="1" x14ac:dyDescent="0.15">
      <c r="D1661" s="9"/>
      <c r="F1661" s="1"/>
      <c r="H1661" s="1"/>
      <c r="I1661" s="1"/>
      <c r="J1661" s="1"/>
      <c r="K1661" s="1"/>
      <c r="L1661" s="1"/>
    </row>
    <row r="1662" spans="2:13" ht="15" hidden="1" customHeight="1" outlineLevel="1" x14ac:dyDescent="0.15">
      <c r="D1662" s="9" t="s">
        <v>302</v>
      </c>
      <c r="F1662" s="8" t="str">
        <f>ReportingCurrencyUnitLables</f>
        <v>USD 000s</v>
      </c>
      <c r="G1662" s="1"/>
      <c r="H1662" s="29">
        <f>MAX(0, H1632-H1643) * H1656 / 1000</f>
        <v>0</v>
      </c>
      <c r="I1662" s="29">
        <f t="shared" ref="I1662:L1662" si="53">MAX(0, I1632-I1643) * I1656 / 1000</f>
        <v>0</v>
      </c>
      <c r="J1662" s="29">
        <f t="shared" si="53"/>
        <v>0</v>
      </c>
      <c r="K1662" s="29">
        <f t="shared" si="53"/>
        <v>0</v>
      </c>
      <c r="L1662" s="29">
        <f t="shared" si="53"/>
        <v>0</v>
      </c>
    </row>
    <row r="1663" spans="2:13" ht="4" hidden="1" customHeight="1" outlineLevel="1" x14ac:dyDescent="0.15">
      <c r="D1663" s="9"/>
      <c r="F1663" s="1"/>
      <c r="H1663" s="1"/>
      <c r="I1663" s="1"/>
      <c r="J1663" s="1"/>
      <c r="K1663" s="1"/>
      <c r="L1663" s="1"/>
    </row>
    <row r="1664" spans="2:13" s="1" customFormat="1" ht="15" hidden="1" customHeight="1" outlineLevel="1" x14ac:dyDescent="0.15">
      <c r="B1664" s="7"/>
      <c r="D1664" s="9" t="s">
        <v>252</v>
      </c>
      <c r="F1664" s="8" t="s">
        <v>250</v>
      </c>
      <c r="H1664" s="30">
        <f>IF(H1658=0, 0, H1662/H1658)</f>
        <v>0</v>
      </c>
      <c r="I1664" s="30">
        <f>IF(I1658=0, 0, I1662/I1658)</f>
        <v>0</v>
      </c>
      <c r="J1664" s="30">
        <f>IF(J1658=0, 0, J1662/J1658)</f>
        <v>0</v>
      </c>
      <c r="K1664" s="30">
        <f>IF(K1658=0, 0, K1662/K1658)</f>
        <v>0</v>
      </c>
      <c r="L1664" s="30">
        <f>IF(L1658=0, 0, L1662/L1658)</f>
        <v>0</v>
      </c>
    </row>
    <row r="1665" spans="2:14" ht="4" hidden="1" customHeight="1" outlineLevel="1" x14ac:dyDescent="0.15">
      <c r="D1665" s="9"/>
      <c r="F1665" s="1"/>
      <c r="H1665" s="1"/>
      <c r="I1665" s="1"/>
      <c r="J1665" s="1"/>
      <c r="K1665" s="1"/>
      <c r="L1665" s="1"/>
    </row>
    <row r="1666" spans="2:14" s="1" customFormat="1" ht="15" hidden="1" customHeight="1" outlineLevel="1" x14ac:dyDescent="0.15">
      <c r="B1666" s="7"/>
      <c r="C1666" s="7"/>
      <c r="D1666" s="9" t="s">
        <v>251</v>
      </c>
      <c r="F1666" s="8" t="s">
        <v>259</v>
      </c>
      <c r="H1666" s="31"/>
      <c r="I1666" s="30">
        <f>IF(H1664=0, 0, -(I1664-H1664) / H1664)</f>
        <v>0</v>
      </c>
      <c r="J1666" s="30">
        <f>IF(I1664=0, 0, -(J1664-I1664) / I1664)</f>
        <v>0</v>
      </c>
      <c r="K1666" s="30">
        <f>IF(J1664=0, 0, -(K1664-J1664) / J1664)</f>
        <v>0</v>
      </c>
      <c r="L1666" s="30">
        <f>IF(K1664=0, 0, -(L1664-K1664) / K1664)</f>
        <v>0</v>
      </c>
    </row>
    <row r="1667" spans="2:14" hidden="1" outlineLevel="1" x14ac:dyDescent="0.15"/>
    <row r="1668" spans="2:14" s="1" customFormat="1" ht="18" hidden="1" customHeight="1" outlineLevel="1" x14ac:dyDescent="0.15">
      <c r="B1668" s="7"/>
      <c r="C1668" s="91" t="s">
        <v>241</v>
      </c>
      <c r="D1668" s="91"/>
      <c r="E1668" s="93">
        <f>IF(AND(J1619 = "Yes", OR(ISBLANK(Worker_Type_Filter), Worker_Type_Filter = H1624),
 OR(ISBLANK(Country_Filter), Country_Filter = J1624)), 1, 0)</f>
        <v>1</v>
      </c>
      <c r="F1668" s="92"/>
      <c r="G1668" s="92"/>
      <c r="H1668" s="92" t="s">
        <v>4</v>
      </c>
      <c r="I1668" s="92" t="s">
        <v>5</v>
      </c>
      <c r="J1668" s="92" t="s">
        <v>6</v>
      </c>
      <c r="K1668" s="92" t="s">
        <v>257</v>
      </c>
      <c r="L1668" s="92" t="s">
        <v>258</v>
      </c>
      <c r="M1668" s="92"/>
    </row>
    <row r="1669" spans="2:14" ht="10" hidden="1" customHeight="1" outlineLevel="1" x14ac:dyDescent="0.15">
      <c r="C1669" s="43" t="s">
        <v>248</v>
      </c>
    </row>
    <row r="1670" spans="2:14" ht="4" hidden="1" customHeight="1" outlineLevel="1" x14ac:dyDescent="0.15"/>
    <row r="1671" spans="2:14" s="1" customFormat="1" ht="15" hidden="1" customHeight="1" outlineLevel="1" x14ac:dyDescent="0.15">
      <c r="B1671" s="7"/>
      <c r="C1671" s="19">
        <v>1</v>
      </c>
      <c r="D1671" s="9" t="s">
        <v>17</v>
      </c>
      <c r="F1671" s="8" t="s">
        <v>9</v>
      </c>
      <c r="H1671" s="29">
        <f>H1654 * $E1668</f>
        <v>0</v>
      </c>
      <c r="I1671" s="29">
        <f>I1654 * $E1668</f>
        <v>0</v>
      </c>
      <c r="J1671" s="29">
        <f>J1654 * $E1668</f>
        <v>0</v>
      </c>
      <c r="K1671" s="29">
        <f>K1654 * $E1668</f>
        <v>0</v>
      </c>
      <c r="L1671" s="29">
        <f>L1654 * $E1668</f>
        <v>0</v>
      </c>
    </row>
    <row r="1672" spans="2:14" ht="4" hidden="1" customHeight="1" outlineLevel="1" x14ac:dyDescent="0.15">
      <c r="D1672" s="9"/>
      <c r="F1672" s="1"/>
      <c r="H1672" s="1"/>
      <c r="I1672" s="1"/>
      <c r="J1672" s="1"/>
      <c r="K1672" s="1"/>
      <c r="L1672" s="1"/>
    </row>
    <row r="1673" spans="2:14" s="1" customFormat="1" ht="15" hidden="1" customHeight="1" outlineLevel="1" x14ac:dyDescent="0.15">
      <c r="B1673" s="7"/>
      <c r="C1673" s="19">
        <v>2</v>
      </c>
      <c r="D1673" s="9" t="s">
        <v>249</v>
      </c>
      <c r="F1673" s="8" t="s">
        <v>9</v>
      </c>
      <c r="H1673" s="29">
        <f>H1656 * $E1668</f>
        <v>0</v>
      </c>
      <c r="I1673" s="29">
        <f>I1656 * $E1668</f>
        <v>0</v>
      </c>
      <c r="J1673" s="29">
        <f>J1656 * $E1668</f>
        <v>0</v>
      </c>
      <c r="K1673" s="29">
        <f>K1656 * $E1668</f>
        <v>0</v>
      </c>
      <c r="L1673" s="29">
        <f>L1656 * $E1668</f>
        <v>0</v>
      </c>
    </row>
    <row r="1674" spans="2:14" ht="4" hidden="1" customHeight="1" outlineLevel="1" x14ac:dyDescent="0.15">
      <c r="D1674" s="9"/>
      <c r="F1674" s="1"/>
      <c r="H1674" s="1"/>
      <c r="I1674" s="1"/>
      <c r="J1674" s="1"/>
      <c r="K1674" s="1"/>
      <c r="L1674" s="1"/>
    </row>
    <row r="1675" spans="2:14" s="1" customFormat="1" ht="15" hidden="1" customHeight="1" outlineLevel="1" x14ac:dyDescent="0.15">
      <c r="B1675" s="7"/>
      <c r="C1675" s="19">
        <v>3</v>
      </c>
      <c r="D1675" s="9" t="s">
        <v>11</v>
      </c>
      <c r="F1675" s="8" t="str">
        <f>ReportingCurrencyUnitLables</f>
        <v>USD 000s</v>
      </c>
      <c r="H1675" s="29">
        <f>H1658 * $E1668</f>
        <v>0</v>
      </c>
      <c r="I1675" s="29">
        <f>I1658 * $E1668</f>
        <v>0</v>
      </c>
      <c r="J1675" s="29">
        <f>J1658 * $E1668</f>
        <v>0</v>
      </c>
      <c r="K1675" s="29">
        <f>K1658 * $E1668</f>
        <v>0</v>
      </c>
      <c r="L1675" s="29">
        <f>L1658 * $E1668</f>
        <v>0</v>
      </c>
    </row>
    <row r="1676" spans="2:14" ht="4" hidden="1" customHeight="1" outlineLevel="1" x14ac:dyDescent="0.15">
      <c r="D1676" s="9"/>
      <c r="F1676" s="1"/>
      <c r="H1676" s="1"/>
      <c r="I1676" s="1"/>
      <c r="J1676" s="1"/>
      <c r="K1676" s="1"/>
      <c r="L1676" s="1"/>
    </row>
    <row r="1677" spans="2:14" s="1" customFormat="1" ht="15" hidden="1" customHeight="1" outlineLevel="1" x14ac:dyDescent="0.15">
      <c r="B1677" s="7"/>
      <c r="C1677" s="19">
        <v>4</v>
      </c>
      <c r="D1677" s="9" t="s">
        <v>256</v>
      </c>
      <c r="F1677" s="8" t="str">
        <f>ReportingCurrencyUnitLables</f>
        <v>USD 000s</v>
      </c>
      <c r="H1677" s="29">
        <f>H1662 * $E1668</f>
        <v>0</v>
      </c>
      <c r="I1677" s="29">
        <f>I1662 * $E1668</f>
        <v>0</v>
      </c>
      <c r="J1677" s="29">
        <f>J1662 * $E1668</f>
        <v>0</v>
      </c>
      <c r="K1677" s="29">
        <f>K1662 * $E1668</f>
        <v>0</v>
      </c>
      <c r="L1677" s="29">
        <f>L1662 * $E1668</f>
        <v>0</v>
      </c>
    </row>
    <row r="1678" spans="2:14" ht="4" hidden="1" customHeight="1" outlineLevel="1" x14ac:dyDescent="0.15">
      <c r="D1678" s="9"/>
      <c r="F1678" s="1"/>
      <c r="H1678" s="1"/>
      <c r="I1678" s="1"/>
      <c r="J1678" s="1"/>
      <c r="K1678" s="1"/>
      <c r="L1678" s="1"/>
    </row>
    <row r="1679" spans="2:14" ht="10" hidden="1" customHeight="1" outlineLevel="1" x14ac:dyDescent="0.15">
      <c r="B1679" s="44"/>
      <c r="C1679" s="41"/>
      <c r="D1679" s="41"/>
      <c r="E1679" s="41"/>
      <c r="F1679" s="41"/>
      <c r="G1679" s="41"/>
      <c r="H1679" s="41"/>
      <c r="I1679" s="45"/>
      <c r="J1679" s="45"/>
      <c r="K1679" s="45"/>
      <c r="L1679" s="41"/>
      <c r="M1679" s="41"/>
      <c r="N1679" s="1"/>
    </row>
    <row r="1680" spans="2:14" ht="10" customHeight="1" x14ac:dyDescent="0.15">
      <c r="B1680" s="44"/>
      <c r="C1680" s="41"/>
      <c r="D1680" s="41"/>
      <c r="E1680" s="41"/>
      <c r="F1680" s="41"/>
      <c r="G1680" s="41"/>
      <c r="H1680" s="41"/>
      <c r="I1680" s="45"/>
      <c r="J1680" s="45"/>
      <c r="K1680" s="45"/>
      <c r="L1680" s="41"/>
      <c r="M1680" s="41"/>
      <c r="N1680" s="1"/>
    </row>
    <row r="1681" spans="2:13" s="1" customFormat="1" ht="19" collapsed="1" x14ac:dyDescent="0.15">
      <c r="B1681" s="83" cm="1">
        <f t="array" aca="1" ref="B1681" ca="1">MAX($B$2:OFFSET(B1681,-1,0)+1)</f>
        <v>28</v>
      </c>
      <c r="C1681" s="84" t="str">
        <f>UPPER(J1686) &amp;" / " &amp; K1686  &amp; " / " &amp; L1686 &amp; " / " &amp; H1686</f>
        <v xml:space="preserve"> /  /  / </v>
      </c>
      <c r="D1681" s="84"/>
      <c r="E1681" s="41"/>
      <c r="F1681" s="41"/>
      <c r="G1681" s="41"/>
      <c r="H1681" s="61" t="str">
        <f>IF(COUNTIF(E1683:E1739, "!")&gt;0, "!", "")</f>
        <v/>
      </c>
      <c r="I1681" s="18" t="s">
        <v>240</v>
      </c>
      <c r="J1681" s="2" t="s">
        <v>210</v>
      </c>
      <c r="K1681" s="18" t="s">
        <v>267</v>
      </c>
      <c r="L1681" s="42">
        <f>E1730</f>
        <v>1</v>
      </c>
      <c r="M1681" s="41"/>
    </row>
    <row r="1682" spans="2:13" s="1" customFormat="1" ht="4" hidden="1" customHeight="1" outlineLevel="1" x14ac:dyDescent="0.15">
      <c r="B1682" s="88"/>
      <c r="C1682" s="89"/>
      <c r="D1682" s="89"/>
      <c r="E1682" s="89"/>
      <c r="F1682" s="89"/>
      <c r="G1682" s="89"/>
      <c r="H1682" s="89"/>
      <c r="I1682" s="90"/>
      <c r="J1682" s="90"/>
      <c r="K1682" s="90"/>
      <c r="L1682" s="89"/>
      <c r="M1682" s="89"/>
    </row>
    <row r="1683" spans="2:13" ht="10" hidden="1" customHeight="1" outlineLevel="1" x14ac:dyDescent="0.15"/>
    <row r="1684" spans="2:13" ht="15" hidden="1" customHeight="1" outlineLevel="1" x14ac:dyDescent="0.15">
      <c r="D1684" s="1"/>
      <c r="E1684" s="1"/>
      <c r="H1684" s="4" t="s">
        <v>1</v>
      </c>
      <c r="J1684" s="4" t="s">
        <v>0</v>
      </c>
      <c r="K1684" s="4" t="s">
        <v>209</v>
      </c>
      <c r="L1684" s="4" t="s">
        <v>264</v>
      </c>
    </row>
    <row r="1685" spans="2:13" ht="5" hidden="1" customHeight="1" outlineLevel="1" x14ac:dyDescent="0.15">
      <c r="D1685" s="1"/>
      <c r="E1685" s="1"/>
      <c r="H1685" s="1"/>
      <c r="J1685" s="1"/>
      <c r="K1685" s="1"/>
      <c r="L1685" s="1"/>
    </row>
    <row r="1686" spans="2:13" ht="15" hidden="1" customHeight="1" outlineLevel="1" x14ac:dyDescent="0.15">
      <c r="D1686" s="9" t="s">
        <v>2</v>
      </c>
      <c r="E1686" s="1"/>
      <c r="H1686" s="2"/>
      <c r="J1686" s="2"/>
      <c r="K1686" s="2"/>
      <c r="L1686" s="2"/>
    </row>
    <row r="1687" spans="2:13" hidden="1" outlineLevel="1" x14ac:dyDescent="0.15">
      <c r="D1687" s="1"/>
      <c r="E1687" s="1"/>
      <c r="F1687" s="1"/>
      <c r="H1687" s="1"/>
      <c r="I1687" s="1"/>
      <c r="J1687" s="1"/>
      <c r="K1687" s="1"/>
      <c r="L1687" s="1"/>
    </row>
    <row r="1688" spans="2:13" s="1" customFormat="1" ht="18" hidden="1" customHeight="1" outlineLevel="1" x14ac:dyDescent="0.15">
      <c r="B1688" s="7"/>
      <c r="C1688" s="91" t="s">
        <v>3</v>
      </c>
      <c r="D1688" s="91"/>
      <c r="E1688" s="91"/>
      <c r="F1688" s="92"/>
      <c r="G1688" s="92"/>
      <c r="H1688" s="92" t="s">
        <v>4</v>
      </c>
      <c r="I1688" s="92" t="s">
        <v>5</v>
      </c>
      <c r="J1688" s="92" t="s">
        <v>6</v>
      </c>
      <c r="K1688" s="92" t="s">
        <v>257</v>
      </c>
      <c r="L1688" s="92" t="s">
        <v>258</v>
      </c>
      <c r="M1688" s="92"/>
    </row>
    <row r="1689" spans="2:13" ht="10" hidden="1" customHeight="1" outlineLevel="1" x14ac:dyDescent="0.15">
      <c r="H1689" s="1"/>
      <c r="I1689" s="1"/>
      <c r="J1689" s="1"/>
      <c r="K1689" s="1"/>
      <c r="L1689" s="1"/>
    </row>
    <row r="1690" spans="2:13" s="1" customFormat="1" ht="15" hidden="1" customHeight="1" outlineLevel="1" x14ac:dyDescent="0.15">
      <c r="B1690" s="7"/>
      <c r="D1690" s="9" t="s">
        <v>3</v>
      </c>
      <c r="F1690" s="17" t="s">
        <v>321</v>
      </c>
      <c r="H1690" s="22"/>
      <c r="I1690" s="22"/>
      <c r="J1690" s="22"/>
      <c r="K1690" s="22"/>
      <c r="L1690" s="22"/>
    </row>
    <row r="1691" spans="2:13" ht="4" hidden="1" customHeight="1" outlineLevel="1" x14ac:dyDescent="0.15">
      <c r="D1691" s="1"/>
      <c r="E1691" s="1"/>
      <c r="F1691" s="1"/>
      <c r="H1691" s="1"/>
      <c r="I1691" s="1"/>
      <c r="J1691" s="1"/>
      <c r="K1691" s="1"/>
      <c r="L1691" s="1"/>
    </row>
    <row r="1692" spans="2:13" s="1" customFormat="1" ht="15" hidden="1" customHeight="1" outlineLevel="1" x14ac:dyDescent="0.15">
      <c r="B1692" s="7"/>
      <c r="D1692" s="9" t="s">
        <v>246</v>
      </c>
      <c r="F1692" s="8" t="str">
        <f>F1694 &amp; ":" &amp; F1690</f>
        <v>USD:[currency code]</v>
      </c>
      <c r="H1692" s="24"/>
      <c r="I1692" s="24"/>
      <c r="J1692" s="24"/>
      <c r="K1692" s="24"/>
      <c r="L1692" s="24"/>
    </row>
    <row r="1693" spans="2:13" ht="4" hidden="1" customHeight="1" outlineLevel="1" x14ac:dyDescent="0.15">
      <c r="D1693" s="1"/>
      <c r="E1693" s="1"/>
      <c r="F1693" s="1"/>
      <c r="H1693" s="1"/>
      <c r="I1693" s="1"/>
      <c r="J1693" s="1"/>
      <c r="K1693" s="1"/>
      <c r="L1693" s="1"/>
    </row>
    <row r="1694" spans="2:13" s="1" customFormat="1" ht="15" hidden="1" customHeight="1" outlineLevel="1" x14ac:dyDescent="0.15">
      <c r="B1694" s="7"/>
      <c r="D1694" s="9" t="s">
        <v>16</v>
      </c>
      <c r="F1694" s="8" t="str">
        <f>ReportingCurrency</f>
        <v>USD</v>
      </c>
      <c r="H1694" s="28">
        <f>IF(H1692=0, 0, H1690/H1692)</f>
        <v>0</v>
      </c>
      <c r="I1694" s="28">
        <f>IF(I1692=0, 0, I1690/I1692)</f>
        <v>0</v>
      </c>
      <c r="J1694" s="28">
        <f>IF(J1692=0, 0, J1690/J1692)</f>
        <v>0</v>
      </c>
      <c r="K1694" s="28">
        <f>IF(K1692=0, 0, K1690/K1692)</f>
        <v>0</v>
      </c>
      <c r="L1694" s="28">
        <f>IF(L1692=0, 0, L1690/L1692)</f>
        <v>0</v>
      </c>
    </row>
    <row r="1695" spans="2:13" ht="4" hidden="1" customHeight="1" outlineLevel="1" x14ac:dyDescent="0.15">
      <c r="D1695" s="1"/>
      <c r="E1695" s="1"/>
      <c r="F1695" s="1"/>
      <c r="H1695" s="1"/>
      <c r="I1695" s="1"/>
      <c r="J1695" s="1"/>
      <c r="K1695" s="1"/>
      <c r="L1695" s="1"/>
    </row>
    <row r="1696" spans="2:13" s="1" customFormat="1" ht="15" hidden="1" customHeight="1" outlineLevel="1" x14ac:dyDescent="0.15">
      <c r="B1696" s="7"/>
      <c r="D1696" s="9" t="s">
        <v>253</v>
      </c>
      <c r="F1696" s="8" t="s">
        <v>254</v>
      </c>
      <c r="H1696" s="2"/>
      <c r="I1696" s="2"/>
      <c r="J1696" s="2"/>
      <c r="K1696" s="2"/>
      <c r="L1696" s="2"/>
    </row>
    <row r="1697" spans="2:13" ht="4" hidden="1" customHeight="1" outlineLevel="1" x14ac:dyDescent="0.15">
      <c r="D1697" s="1"/>
      <c r="E1697" s="1"/>
      <c r="F1697" s="1"/>
      <c r="H1697" s="1"/>
      <c r="I1697" s="1"/>
      <c r="J1697" s="1"/>
      <c r="K1697" s="1"/>
      <c r="L1697" s="1"/>
    </row>
    <row r="1698" spans="2:13" s="1" customFormat="1" ht="15" hidden="1" customHeight="1" outlineLevel="1" x14ac:dyDescent="0.15">
      <c r="B1698" s="7"/>
      <c r="D1698" s="9" t="s">
        <v>280</v>
      </c>
      <c r="F1698" s="8" t="s">
        <v>255</v>
      </c>
      <c r="H1698" s="25"/>
      <c r="I1698" s="25"/>
      <c r="J1698" s="25"/>
      <c r="K1698" s="25"/>
      <c r="L1698" s="25"/>
    </row>
    <row r="1699" spans="2:13" hidden="1" outlineLevel="1" x14ac:dyDescent="0.15">
      <c r="D1699" s="1"/>
      <c r="E1699" s="1"/>
      <c r="F1699" s="1"/>
      <c r="H1699" s="1"/>
      <c r="I1699" s="1"/>
      <c r="J1699" s="1"/>
      <c r="K1699" s="1"/>
      <c r="L1699" s="1"/>
    </row>
    <row r="1700" spans="2:13" s="1" customFormat="1" ht="18" hidden="1" customHeight="1" outlineLevel="1" x14ac:dyDescent="0.15">
      <c r="B1700" s="7"/>
      <c r="C1700" s="91" t="s">
        <v>311</v>
      </c>
      <c r="D1700" s="91"/>
      <c r="E1700" s="91"/>
      <c r="F1700" s="92"/>
      <c r="G1700" s="92"/>
      <c r="H1700" s="92" t="s">
        <v>4</v>
      </c>
      <c r="I1700" s="92" t="s">
        <v>5</v>
      </c>
      <c r="J1700" s="92" t="s">
        <v>6</v>
      </c>
      <c r="K1700" s="92" t="s">
        <v>257</v>
      </c>
      <c r="L1700" s="92" t="s">
        <v>258</v>
      </c>
      <c r="M1700" s="92"/>
    </row>
    <row r="1701" spans="2:13" ht="10" hidden="1" customHeight="1" outlineLevel="1" x14ac:dyDescent="0.15">
      <c r="H1701" s="1"/>
      <c r="I1701" s="1"/>
      <c r="J1701" s="1"/>
      <c r="K1701" s="1"/>
      <c r="L1701" s="1"/>
    </row>
    <row r="1702" spans="2:13" s="1" customFormat="1" ht="15" hidden="1" customHeight="1" outlineLevel="1" x14ac:dyDescent="0.15">
      <c r="B1702" s="7"/>
      <c r="C1702" s="62"/>
      <c r="D1702" s="9" t="s">
        <v>318</v>
      </c>
      <c r="E1702"/>
      <c r="F1702" s="58" t="str">
        <f>F1690</f>
        <v>[currency code]</v>
      </c>
      <c r="H1702" s="23"/>
      <c r="I1702" s="23"/>
      <c r="J1702" s="23"/>
      <c r="K1702" s="23"/>
      <c r="L1702" s="23"/>
    </row>
    <row r="1703" spans="2:13" ht="10" hidden="1" customHeight="1" outlineLevel="1" x14ac:dyDescent="0.15">
      <c r="D1703" s="1"/>
      <c r="F1703" s="1"/>
      <c r="H1703" s="1"/>
      <c r="I1703" s="1"/>
      <c r="J1703" s="1"/>
      <c r="K1703" s="1"/>
      <c r="L1703" s="1"/>
    </row>
    <row r="1704" spans="2:13" ht="15" hidden="1" customHeight="1" outlineLevel="1" x14ac:dyDescent="0.15">
      <c r="D1704" s="60"/>
      <c r="F1704" s="1"/>
      <c r="H1704" s="98" t="s">
        <v>312</v>
      </c>
      <c r="I1704" s="1"/>
      <c r="J1704" s="1"/>
      <c r="K1704" s="1"/>
      <c r="L1704" s="1"/>
    </row>
    <row r="1705" spans="2:13" s="1" customFormat="1" ht="15" hidden="1" customHeight="1" outlineLevel="1" x14ac:dyDescent="0.15">
      <c r="B1705" s="7"/>
      <c r="D1705" s="9" t="s">
        <v>319</v>
      </c>
      <c r="E1705"/>
      <c r="F1705" s="8" t="str">
        <f t="shared" ref="F1705" si="54">ReportingCurrency</f>
        <v>USD</v>
      </c>
      <c r="H1705" s="28">
        <f>IF(H1692=0, 0, H1702/H1692)</f>
        <v>0</v>
      </c>
      <c r="I1705" s="28">
        <f>IF(I1692=0, 0, I1702/I1692)</f>
        <v>0</v>
      </c>
      <c r="J1705" s="28">
        <f>IF(J1692=0, 0, J1702/J1692)</f>
        <v>0</v>
      </c>
      <c r="K1705" s="28">
        <f>IF(K1692=0, 0, K1702/K1692)</f>
        <v>0</v>
      </c>
      <c r="L1705" s="28">
        <f>IF(L1692=0, 0, L1702/L1692)</f>
        <v>0</v>
      </c>
    </row>
    <row r="1706" spans="2:13" hidden="1" outlineLevel="1" x14ac:dyDescent="0.15"/>
    <row r="1707" spans="2:13" s="1" customFormat="1" ht="18" hidden="1" customHeight="1" outlineLevel="1" x14ac:dyDescent="0.15">
      <c r="B1707" s="7"/>
      <c r="C1707" s="91" t="s">
        <v>8</v>
      </c>
      <c r="D1707" s="91"/>
      <c r="E1707" s="91"/>
      <c r="F1707" s="92"/>
      <c r="G1707" s="92"/>
      <c r="H1707" s="92" t="s">
        <v>4</v>
      </c>
      <c r="I1707" s="92" t="s">
        <v>5</v>
      </c>
      <c r="J1707" s="92" t="s">
        <v>6</v>
      </c>
      <c r="K1707" s="92" t="s">
        <v>257</v>
      </c>
      <c r="L1707" s="92" t="s">
        <v>258</v>
      </c>
      <c r="M1707" s="92"/>
    </row>
    <row r="1708" spans="2:13" ht="10" hidden="1" customHeight="1" outlineLevel="1" x14ac:dyDescent="0.15">
      <c r="H1708" s="1"/>
      <c r="I1708" s="1"/>
      <c r="J1708" s="1"/>
      <c r="K1708" s="1"/>
      <c r="L1708" s="1"/>
    </row>
    <row r="1709" spans="2:13" ht="15" hidden="1" customHeight="1" outlineLevel="1" x14ac:dyDescent="0.15">
      <c r="D1709" s="9" t="s">
        <v>8</v>
      </c>
      <c r="F1709" s="1"/>
      <c r="H1709" s="99" t="str" cm="1">
        <f t="array" ref="H1709">IF(OR(E1710:E1711 = "!"), "Red alert = missing data","")</f>
        <v/>
      </c>
      <c r="I1709" s="1"/>
      <c r="J1709" s="1"/>
      <c r="K1709" s="1"/>
      <c r="L1709" s="1"/>
    </row>
    <row r="1710" spans="2:13" s="1" customFormat="1" ht="15" hidden="1" customHeight="1" outlineLevel="1" x14ac:dyDescent="0.15">
      <c r="B1710" s="7"/>
      <c r="D1710" s="59" t="s">
        <v>309</v>
      </c>
      <c r="E1710" s="61" t="str" cm="1">
        <f t="array" ref="E1710">IF(MAX((H1705:L1705&gt;=H1694:L1694) * (H1705:L1705 &lt;&gt; 0) * (H1710:L1710=0)) &gt;0, "!", "")</f>
        <v/>
      </c>
      <c r="F1710" s="8" t="s">
        <v>18</v>
      </c>
      <c r="H1710" s="23"/>
      <c r="I1710" s="23"/>
      <c r="J1710" s="23"/>
      <c r="K1710" s="23"/>
      <c r="L1710" s="23"/>
    </row>
    <row r="1711" spans="2:13" s="1" customFormat="1" ht="15" hidden="1" customHeight="1" outlineLevel="1" x14ac:dyDescent="0.15">
      <c r="B1711" s="7"/>
      <c r="D1711" s="59" t="s">
        <v>310</v>
      </c>
      <c r="E1711" s="61" t="str" cm="1">
        <f t="array" ref="E1711">IF(MAX((H1705:L1705&lt;H1694:L1694) * (H1705:L1705 &lt;&gt; 0) * (H1711:L1711=0)) &gt;0, "!", "")</f>
        <v/>
      </c>
      <c r="F1711" s="8" t="s">
        <v>18</v>
      </c>
      <c r="H1711" s="23"/>
      <c r="I1711" s="23"/>
      <c r="J1711" s="23"/>
      <c r="K1711" s="23"/>
      <c r="L1711" s="23"/>
    </row>
    <row r="1712" spans="2:13" s="1" customFormat="1" ht="15" hidden="1" customHeight="1" outlineLevel="1" x14ac:dyDescent="0.15">
      <c r="B1712" s="7"/>
      <c r="D1712" s="59" t="s">
        <v>305</v>
      </c>
      <c r="E1712"/>
      <c r="F1712" s="8" t="s">
        <v>18</v>
      </c>
      <c r="H1712" s="29">
        <f>H1710+IF(H1705&lt;H1694, H1711, 0)</f>
        <v>0</v>
      </c>
      <c r="I1712" s="29">
        <f>I1710+IF(I1705&lt;I1694, I1711, 0)</f>
        <v>0</v>
      </c>
      <c r="J1712" s="29">
        <f>J1710+IF(J1705&lt;J1694, J1711, 0)</f>
        <v>0</v>
      </c>
      <c r="K1712" s="29">
        <f>K1710+IF(K1705&lt;K1694, K1711, 0)</f>
        <v>0</v>
      </c>
      <c r="L1712" s="29">
        <f>L1710+IF(L1705&lt;L1694, L1711, 0)</f>
        <v>0</v>
      </c>
    </row>
    <row r="1713" spans="2:13" hidden="1" outlineLevel="1" x14ac:dyDescent="0.15">
      <c r="D1713" s="1"/>
      <c r="E1713" s="1"/>
      <c r="F1713" s="1"/>
      <c r="H1713" s="1"/>
      <c r="I1713" s="1"/>
      <c r="J1713" s="1"/>
      <c r="K1713" s="1"/>
      <c r="L1713" s="1"/>
    </row>
    <row r="1714" spans="2:13" s="1" customFormat="1" ht="18" hidden="1" customHeight="1" outlineLevel="1" x14ac:dyDescent="0.15">
      <c r="B1714" s="7"/>
      <c r="C1714" s="91" t="s">
        <v>10</v>
      </c>
      <c r="D1714" s="91"/>
      <c r="E1714" s="91"/>
      <c r="F1714" s="92"/>
      <c r="G1714" s="92"/>
      <c r="H1714" s="97" t="s">
        <v>4</v>
      </c>
      <c r="I1714" s="92" t="s">
        <v>5</v>
      </c>
      <c r="J1714" s="92" t="s">
        <v>6</v>
      </c>
      <c r="K1714" s="92" t="s">
        <v>257</v>
      </c>
      <c r="L1714" s="92" t="s">
        <v>258</v>
      </c>
      <c r="M1714" s="92"/>
    </row>
    <row r="1715" spans="2:13" ht="10" hidden="1" customHeight="1" outlineLevel="1" x14ac:dyDescent="0.15"/>
    <row r="1716" spans="2:13" s="1" customFormat="1" ht="15" hidden="1" customHeight="1" outlineLevel="1" x14ac:dyDescent="0.15">
      <c r="B1716" s="7"/>
      <c r="D1716" s="9" t="s">
        <v>17</v>
      </c>
      <c r="F1716" s="8" t="s">
        <v>9</v>
      </c>
      <c r="H1716" s="29">
        <f>H1712</f>
        <v>0</v>
      </c>
      <c r="I1716" s="29">
        <f>I1712</f>
        <v>0</v>
      </c>
      <c r="J1716" s="29">
        <f>J1712</f>
        <v>0</v>
      </c>
      <c r="K1716" s="29">
        <f>K1712</f>
        <v>0</v>
      </c>
      <c r="L1716" s="29">
        <f>L1712</f>
        <v>0</v>
      </c>
    </row>
    <row r="1717" spans="2:13" ht="4" hidden="1" customHeight="1" outlineLevel="1" x14ac:dyDescent="0.15">
      <c r="D1717" s="9"/>
      <c r="F1717" s="1"/>
      <c r="H1717" s="1"/>
      <c r="I1717" s="1"/>
      <c r="J1717" s="1"/>
      <c r="K1717" s="1"/>
      <c r="L1717" s="1"/>
    </row>
    <row r="1718" spans="2:13" s="1" customFormat="1" ht="15" hidden="1" customHeight="1" outlineLevel="1" x14ac:dyDescent="0.15">
      <c r="B1718" s="7"/>
      <c r="D1718" s="9" t="s">
        <v>249</v>
      </c>
      <c r="F1718" s="8" t="s">
        <v>9</v>
      </c>
      <c r="H1718" s="29">
        <f>IF(H1705&lt;H1694, H1711, 0)</f>
        <v>0</v>
      </c>
      <c r="I1718" s="29">
        <f>IF(I1705&lt;I1694, I1711, 0)</f>
        <v>0</v>
      </c>
      <c r="J1718" s="29">
        <f>IF(J1705&lt;J1694, J1711, 0)</f>
        <v>0</v>
      </c>
      <c r="K1718" s="29">
        <f>IF(K1705&lt;K1694, K1711, 0)</f>
        <v>0</v>
      </c>
      <c r="L1718" s="29">
        <f>IF(L1705&lt;L1694, L1711, 0)</f>
        <v>0</v>
      </c>
    </row>
    <row r="1719" spans="2:13" ht="4" hidden="1" customHeight="1" outlineLevel="1" x14ac:dyDescent="0.15">
      <c r="D1719" s="9"/>
      <c r="F1719" s="1"/>
      <c r="H1719" s="1"/>
      <c r="I1719" s="1"/>
      <c r="J1719" s="1"/>
      <c r="K1719" s="1"/>
      <c r="L1719" s="1"/>
    </row>
    <row r="1720" spans="2:13" s="1" customFormat="1" ht="15" hidden="1" customHeight="1" outlineLevel="1" x14ac:dyDescent="0.15">
      <c r="B1720" s="7"/>
      <c r="D1720" s="9" t="s">
        <v>11</v>
      </c>
      <c r="F1720" s="8" t="str">
        <f>ReportingCurrencyUnitLables</f>
        <v>USD 000s</v>
      </c>
      <c r="H1720" s="29">
        <f>H1694 * H1712 / 1000</f>
        <v>0</v>
      </c>
      <c r="I1720" s="29">
        <f>I1694 * I1712 / 1000</f>
        <v>0</v>
      </c>
      <c r="J1720" s="29">
        <f>J1694 * J1712 / 1000</f>
        <v>0</v>
      </c>
      <c r="K1720" s="29">
        <f>K1694 * K1712 / 1000</f>
        <v>0</v>
      </c>
      <c r="L1720" s="29">
        <f>L1694 * L1712 / 1000</f>
        <v>0</v>
      </c>
    </row>
    <row r="1721" spans="2:13" ht="4" hidden="1" customHeight="1" outlineLevel="1" x14ac:dyDescent="0.15">
      <c r="D1721" s="9"/>
      <c r="F1721" s="1"/>
      <c r="H1721" s="1"/>
      <c r="I1721" s="1"/>
      <c r="J1721" s="1"/>
      <c r="K1721" s="1"/>
      <c r="L1721" s="1"/>
    </row>
    <row r="1722" spans="2:13" s="1" customFormat="1" ht="15" hidden="1" customHeight="1" outlineLevel="1" x14ac:dyDescent="0.15">
      <c r="B1722" s="7"/>
      <c r="D1722" s="9" t="s">
        <v>13</v>
      </c>
      <c r="F1722" s="8" t="s">
        <v>14</v>
      </c>
      <c r="H1722" s="30">
        <f>IF(H1716=0,0,H1718 / H1716)</f>
        <v>0</v>
      </c>
      <c r="I1722" s="30">
        <f>IF(I1716=0,0,I1718 / I1716)</f>
        <v>0</v>
      </c>
      <c r="J1722" s="30">
        <f>IF(J1716=0,0,J1718 / J1716)</f>
        <v>0</v>
      </c>
      <c r="K1722" s="30">
        <f>IF(K1716=0,0,K1718 / K1716)</f>
        <v>0</v>
      </c>
      <c r="L1722" s="30">
        <f>IF(L1716=0,0,L1718 / L1716)</f>
        <v>0</v>
      </c>
    </row>
    <row r="1723" spans="2:13" ht="4" hidden="1" customHeight="1" outlineLevel="1" x14ac:dyDescent="0.15">
      <c r="D1723" s="9"/>
      <c r="F1723" s="1"/>
      <c r="H1723" s="1"/>
      <c r="I1723" s="1"/>
      <c r="J1723" s="1"/>
      <c r="K1723" s="1"/>
      <c r="L1723" s="1"/>
    </row>
    <row r="1724" spans="2:13" ht="15" hidden="1" customHeight="1" outlineLevel="1" x14ac:dyDescent="0.15">
      <c r="D1724" s="9" t="s">
        <v>302</v>
      </c>
      <c r="F1724" s="8" t="str">
        <f>ReportingCurrencyUnitLables</f>
        <v>USD 000s</v>
      </c>
      <c r="G1724" s="1"/>
      <c r="H1724" s="29">
        <f>MAX(0, H1694-H1705) * H1718 / 1000</f>
        <v>0</v>
      </c>
      <c r="I1724" s="29">
        <f t="shared" ref="I1724:L1724" si="55">MAX(0, I1694-I1705) * I1718 / 1000</f>
        <v>0</v>
      </c>
      <c r="J1724" s="29">
        <f t="shared" si="55"/>
        <v>0</v>
      </c>
      <c r="K1724" s="29">
        <f t="shared" si="55"/>
        <v>0</v>
      </c>
      <c r="L1724" s="29">
        <f t="shared" si="55"/>
        <v>0</v>
      </c>
    </row>
    <row r="1725" spans="2:13" ht="4" hidden="1" customHeight="1" outlineLevel="1" x14ac:dyDescent="0.15">
      <c r="D1725" s="9"/>
      <c r="F1725" s="1"/>
      <c r="H1725" s="1"/>
      <c r="I1725" s="1"/>
      <c r="J1725" s="1"/>
      <c r="K1725" s="1"/>
      <c r="L1725" s="1"/>
    </row>
    <row r="1726" spans="2:13" s="1" customFormat="1" ht="15" hidden="1" customHeight="1" outlineLevel="1" x14ac:dyDescent="0.15">
      <c r="B1726" s="7"/>
      <c r="D1726" s="9" t="s">
        <v>252</v>
      </c>
      <c r="F1726" s="8" t="s">
        <v>250</v>
      </c>
      <c r="H1726" s="30">
        <f>IF(H1720=0, 0, H1724/H1720)</f>
        <v>0</v>
      </c>
      <c r="I1726" s="30">
        <f>IF(I1720=0, 0, I1724/I1720)</f>
        <v>0</v>
      </c>
      <c r="J1726" s="30">
        <f>IF(J1720=0, 0, J1724/J1720)</f>
        <v>0</v>
      </c>
      <c r="K1726" s="30">
        <f>IF(K1720=0, 0, K1724/K1720)</f>
        <v>0</v>
      </c>
      <c r="L1726" s="30">
        <f>IF(L1720=0, 0, L1724/L1720)</f>
        <v>0</v>
      </c>
    </row>
    <row r="1727" spans="2:13" ht="4" hidden="1" customHeight="1" outlineLevel="1" x14ac:dyDescent="0.15">
      <c r="D1727" s="9"/>
      <c r="F1727" s="1"/>
      <c r="H1727" s="1"/>
      <c r="I1727" s="1"/>
      <c r="J1727" s="1"/>
      <c r="K1727" s="1"/>
      <c r="L1727" s="1"/>
    </row>
    <row r="1728" spans="2:13" s="1" customFormat="1" ht="15" hidden="1" customHeight="1" outlineLevel="1" x14ac:dyDescent="0.15">
      <c r="B1728" s="7"/>
      <c r="C1728" s="7"/>
      <c r="D1728" s="9" t="s">
        <v>251</v>
      </c>
      <c r="F1728" s="8" t="s">
        <v>259</v>
      </c>
      <c r="H1728" s="31"/>
      <c r="I1728" s="30">
        <f>IF(H1726=0, 0, -(I1726-H1726) / H1726)</f>
        <v>0</v>
      </c>
      <c r="J1728" s="30">
        <f>IF(I1726=0, 0, -(J1726-I1726) / I1726)</f>
        <v>0</v>
      </c>
      <c r="K1728" s="30">
        <f>IF(J1726=0, 0, -(K1726-J1726) / J1726)</f>
        <v>0</v>
      </c>
      <c r="L1728" s="30">
        <f>IF(K1726=0, 0, -(L1726-K1726) / K1726)</f>
        <v>0</v>
      </c>
    </row>
    <row r="1729" spans="2:14" hidden="1" outlineLevel="1" x14ac:dyDescent="0.15"/>
    <row r="1730" spans="2:14" s="1" customFormat="1" ht="18" hidden="1" customHeight="1" outlineLevel="1" x14ac:dyDescent="0.15">
      <c r="B1730" s="7"/>
      <c r="C1730" s="91" t="s">
        <v>241</v>
      </c>
      <c r="D1730" s="91"/>
      <c r="E1730" s="93">
        <f>IF(AND(J1681 = "Yes", OR(ISBLANK(Worker_Type_Filter), Worker_Type_Filter = H1686),
 OR(ISBLANK(Country_Filter), Country_Filter = J1686)), 1, 0)</f>
        <v>1</v>
      </c>
      <c r="F1730" s="92"/>
      <c r="G1730" s="92"/>
      <c r="H1730" s="92" t="s">
        <v>4</v>
      </c>
      <c r="I1730" s="92" t="s">
        <v>5</v>
      </c>
      <c r="J1730" s="92" t="s">
        <v>6</v>
      </c>
      <c r="K1730" s="92" t="s">
        <v>257</v>
      </c>
      <c r="L1730" s="92" t="s">
        <v>258</v>
      </c>
      <c r="M1730" s="92"/>
    </row>
    <row r="1731" spans="2:14" ht="10" hidden="1" customHeight="1" outlineLevel="1" x14ac:dyDescent="0.15">
      <c r="C1731" s="43" t="s">
        <v>248</v>
      </c>
    </row>
    <row r="1732" spans="2:14" ht="4" hidden="1" customHeight="1" outlineLevel="1" x14ac:dyDescent="0.15"/>
    <row r="1733" spans="2:14" s="1" customFormat="1" ht="15" hidden="1" customHeight="1" outlineLevel="1" x14ac:dyDescent="0.15">
      <c r="B1733" s="7"/>
      <c r="C1733" s="19">
        <v>1</v>
      </c>
      <c r="D1733" s="9" t="s">
        <v>17</v>
      </c>
      <c r="F1733" s="8" t="s">
        <v>9</v>
      </c>
      <c r="H1733" s="29">
        <f>H1716 * $E1730</f>
        <v>0</v>
      </c>
      <c r="I1733" s="29">
        <f>I1716 * $E1730</f>
        <v>0</v>
      </c>
      <c r="J1733" s="29">
        <f>J1716 * $E1730</f>
        <v>0</v>
      </c>
      <c r="K1733" s="29">
        <f>K1716 * $E1730</f>
        <v>0</v>
      </c>
      <c r="L1733" s="29">
        <f>L1716 * $E1730</f>
        <v>0</v>
      </c>
    </row>
    <row r="1734" spans="2:14" ht="4" hidden="1" customHeight="1" outlineLevel="1" x14ac:dyDescent="0.15">
      <c r="D1734" s="9"/>
      <c r="F1734" s="1"/>
      <c r="H1734" s="1"/>
      <c r="I1734" s="1"/>
      <c r="J1734" s="1"/>
      <c r="K1734" s="1"/>
      <c r="L1734" s="1"/>
    </row>
    <row r="1735" spans="2:14" s="1" customFormat="1" ht="15" hidden="1" customHeight="1" outlineLevel="1" x14ac:dyDescent="0.15">
      <c r="B1735" s="7"/>
      <c r="C1735" s="19">
        <v>2</v>
      </c>
      <c r="D1735" s="9" t="s">
        <v>249</v>
      </c>
      <c r="F1735" s="8" t="s">
        <v>9</v>
      </c>
      <c r="H1735" s="29">
        <f>H1718 * $E1730</f>
        <v>0</v>
      </c>
      <c r="I1735" s="29">
        <f>I1718 * $E1730</f>
        <v>0</v>
      </c>
      <c r="J1735" s="29">
        <f>J1718 * $E1730</f>
        <v>0</v>
      </c>
      <c r="K1735" s="29">
        <f>K1718 * $E1730</f>
        <v>0</v>
      </c>
      <c r="L1735" s="29">
        <f>L1718 * $E1730</f>
        <v>0</v>
      </c>
    </row>
    <row r="1736" spans="2:14" ht="4" hidden="1" customHeight="1" outlineLevel="1" x14ac:dyDescent="0.15">
      <c r="D1736" s="9"/>
      <c r="F1736" s="1"/>
      <c r="H1736" s="1"/>
      <c r="I1736" s="1"/>
      <c r="J1736" s="1"/>
      <c r="K1736" s="1"/>
      <c r="L1736" s="1"/>
    </row>
    <row r="1737" spans="2:14" s="1" customFormat="1" ht="15" hidden="1" customHeight="1" outlineLevel="1" x14ac:dyDescent="0.15">
      <c r="B1737" s="7"/>
      <c r="C1737" s="19">
        <v>3</v>
      </c>
      <c r="D1737" s="9" t="s">
        <v>11</v>
      </c>
      <c r="F1737" s="8" t="str">
        <f>ReportingCurrencyUnitLables</f>
        <v>USD 000s</v>
      </c>
      <c r="H1737" s="29">
        <f>H1720 * $E1730</f>
        <v>0</v>
      </c>
      <c r="I1737" s="29">
        <f>I1720 * $E1730</f>
        <v>0</v>
      </c>
      <c r="J1737" s="29">
        <f>J1720 * $E1730</f>
        <v>0</v>
      </c>
      <c r="K1737" s="29">
        <f>K1720 * $E1730</f>
        <v>0</v>
      </c>
      <c r="L1737" s="29">
        <f>L1720 * $E1730</f>
        <v>0</v>
      </c>
    </row>
    <row r="1738" spans="2:14" ht="4" hidden="1" customHeight="1" outlineLevel="1" x14ac:dyDescent="0.15">
      <c r="D1738" s="9"/>
      <c r="F1738" s="1"/>
      <c r="H1738" s="1"/>
      <c r="I1738" s="1"/>
      <c r="J1738" s="1"/>
      <c r="K1738" s="1"/>
      <c r="L1738" s="1"/>
    </row>
    <row r="1739" spans="2:14" s="1" customFormat="1" ht="15" hidden="1" customHeight="1" outlineLevel="1" x14ac:dyDescent="0.15">
      <c r="B1739" s="7"/>
      <c r="C1739" s="19">
        <v>4</v>
      </c>
      <c r="D1739" s="9" t="s">
        <v>256</v>
      </c>
      <c r="F1739" s="8" t="str">
        <f>ReportingCurrencyUnitLables</f>
        <v>USD 000s</v>
      </c>
      <c r="H1739" s="29">
        <f>H1724 * $E1730</f>
        <v>0</v>
      </c>
      <c r="I1739" s="29">
        <f>I1724 * $E1730</f>
        <v>0</v>
      </c>
      <c r="J1739" s="29">
        <f>J1724 * $E1730</f>
        <v>0</v>
      </c>
      <c r="K1739" s="29">
        <f>K1724 * $E1730</f>
        <v>0</v>
      </c>
      <c r="L1739" s="29">
        <f>L1724 * $E1730</f>
        <v>0</v>
      </c>
    </row>
    <row r="1740" spans="2:14" ht="4" hidden="1" customHeight="1" outlineLevel="1" x14ac:dyDescent="0.15">
      <c r="D1740" s="9"/>
      <c r="F1740" s="1"/>
      <c r="H1740" s="1"/>
      <c r="I1740" s="1"/>
      <c r="J1740" s="1"/>
      <c r="K1740" s="1"/>
      <c r="L1740" s="1"/>
    </row>
    <row r="1741" spans="2:14" ht="10" hidden="1" customHeight="1" outlineLevel="1" x14ac:dyDescent="0.15">
      <c r="B1741" s="44"/>
      <c r="C1741" s="41"/>
      <c r="D1741" s="41"/>
      <c r="E1741" s="41"/>
      <c r="F1741" s="41"/>
      <c r="G1741" s="41"/>
      <c r="H1741" s="41"/>
      <c r="I1741" s="45"/>
      <c r="J1741" s="45"/>
      <c r="K1741" s="45"/>
      <c r="L1741" s="41"/>
      <c r="M1741" s="41"/>
      <c r="N1741" s="1"/>
    </row>
    <row r="1742" spans="2:14" ht="10" customHeight="1" x14ac:dyDescent="0.15">
      <c r="B1742" s="44"/>
      <c r="C1742" s="41"/>
      <c r="D1742" s="41"/>
      <c r="E1742" s="41"/>
      <c r="F1742" s="41"/>
      <c r="G1742" s="41"/>
      <c r="H1742" s="41"/>
      <c r="I1742" s="45"/>
      <c r="J1742" s="45"/>
      <c r="K1742" s="45"/>
      <c r="L1742" s="41"/>
      <c r="M1742" s="41"/>
      <c r="N1742" s="1"/>
    </row>
    <row r="1743" spans="2:14" s="1" customFormat="1" ht="19" collapsed="1" x14ac:dyDescent="0.15">
      <c r="B1743" s="83" cm="1">
        <f t="array" aca="1" ref="B1743" ca="1">MAX($B$2:OFFSET(B1743,-1,0)+1)</f>
        <v>29</v>
      </c>
      <c r="C1743" s="84" t="str">
        <f>UPPER(J1748) &amp;" / " &amp; K1748  &amp; " / " &amp; L1748 &amp; " / " &amp; H1748</f>
        <v xml:space="preserve"> /  /  / </v>
      </c>
      <c r="D1743" s="84"/>
      <c r="E1743" s="41"/>
      <c r="F1743" s="41"/>
      <c r="G1743" s="41"/>
      <c r="H1743" s="61" t="str">
        <f>IF(COUNTIF(E1745:E1801, "!")&gt;0, "!", "")</f>
        <v/>
      </c>
      <c r="I1743" s="18" t="s">
        <v>240</v>
      </c>
      <c r="J1743" s="2" t="s">
        <v>210</v>
      </c>
      <c r="K1743" s="18" t="s">
        <v>267</v>
      </c>
      <c r="L1743" s="42">
        <f>E1792</f>
        <v>1</v>
      </c>
      <c r="M1743" s="41"/>
    </row>
    <row r="1744" spans="2:14" s="1" customFormat="1" ht="4" hidden="1" customHeight="1" outlineLevel="1" x14ac:dyDescent="0.15">
      <c r="B1744" s="88"/>
      <c r="C1744" s="89"/>
      <c r="D1744" s="89"/>
      <c r="E1744" s="89"/>
      <c r="F1744" s="89"/>
      <c r="G1744" s="89"/>
      <c r="H1744" s="89"/>
      <c r="I1744" s="90"/>
      <c r="J1744" s="90"/>
      <c r="K1744" s="90"/>
      <c r="L1744" s="89"/>
      <c r="M1744" s="89"/>
    </row>
    <row r="1745" spans="2:13" ht="10" hidden="1" customHeight="1" outlineLevel="1" x14ac:dyDescent="0.15"/>
    <row r="1746" spans="2:13" ht="15" hidden="1" customHeight="1" outlineLevel="1" x14ac:dyDescent="0.15">
      <c r="D1746" s="1"/>
      <c r="E1746" s="1"/>
      <c r="H1746" s="4" t="s">
        <v>1</v>
      </c>
      <c r="J1746" s="4" t="s">
        <v>0</v>
      </c>
      <c r="K1746" s="4" t="s">
        <v>209</v>
      </c>
      <c r="L1746" s="4" t="s">
        <v>264</v>
      </c>
    </row>
    <row r="1747" spans="2:13" ht="5" hidden="1" customHeight="1" outlineLevel="1" x14ac:dyDescent="0.15">
      <c r="D1747" s="1"/>
      <c r="E1747" s="1"/>
      <c r="H1747" s="1"/>
      <c r="J1747" s="1"/>
      <c r="K1747" s="1"/>
      <c r="L1747" s="1"/>
    </row>
    <row r="1748" spans="2:13" ht="15" hidden="1" customHeight="1" outlineLevel="1" x14ac:dyDescent="0.15">
      <c r="D1748" s="9" t="s">
        <v>2</v>
      </c>
      <c r="E1748" s="1"/>
      <c r="H1748" s="2"/>
      <c r="J1748" s="2"/>
      <c r="K1748" s="2"/>
      <c r="L1748" s="2"/>
    </row>
    <row r="1749" spans="2:13" hidden="1" outlineLevel="1" x14ac:dyDescent="0.15">
      <c r="D1749" s="1"/>
      <c r="E1749" s="1"/>
      <c r="F1749" s="1"/>
      <c r="H1749" s="1"/>
      <c r="I1749" s="1"/>
      <c r="J1749" s="1"/>
      <c r="K1749" s="1"/>
      <c r="L1749" s="1"/>
    </row>
    <row r="1750" spans="2:13" s="1" customFormat="1" ht="18" hidden="1" customHeight="1" outlineLevel="1" x14ac:dyDescent="0.15">
      <c r="B1750" s="7"/>
      <c r="C1750" s="91" t="s">
        <v>3</v>
      </c>
      <c r="D1750" s="91"/>
      <c r="E1750" s="91"/>
      <c r="F1750" s="92"/>
      <c r="G1750" s="92"/>
      <c r="H1750" s="92" t="s">
        <v>4</v>
      </c>
      <c r="I1750" s="92" t="s">
        <v>5</v>
      </c>
      <c r="J1750" s="92" t="s">
        <v>6</v>
      </c>
      <c r="K1750" s="92" t="s">
        <v>257</v>
      </c>
      <c r="L1750" s="92" t="s">
        <v>258</v>
      </c>
      <c r="M1750" s="92"/>
    </row>
    <row r="1751" spans="2:13" ht="10" hidden="1" customHeight="1" outlineLevel="1" x14ac:dyDescent="0.15">
      <c r="H1751" s="1"/>
      <c r="I1751" s="1"/>
      <c r="J1751" s="1"/>
      <c r="K1751" s="1"/>
      <c r="L1751" s="1"/>
    </row>
    <row r="1752" spans="2:13" s="1" customFormat="1" ht="15" hidden="1" customHeight="1" outlineLevel="1" x14ac:dyDescent="0.15">
      <c r="B1752" s="7"/>
      <c r="D1752" s="9" t="s">
        <v>3</v>
      </c>
      <c r="F1752" s="17" t="s">
        <v>321</v>
      </c>
      <c r="H1752" s="22"/>
      <c r="I1752" s="22"/>
      <c r="J1752" s="22"/>
      <c r="K1752" s="22"/>
      <c r="L1752" s="22"/>
    </row>
    <row r="1753" spans="2:13" ht="4" hidden="1" customHeight="1" outlineLevel="1" x14ac:dyDescent="0.15">
      <c r="D1753" s="1"/>
      <c r="E1753" s="1"/>
      <c r="F1753" s="1"/>
      <c r="H1753" s="1"/>
      <c r="I1753" s="1"/>
      <c r="J1753" s="1"/>
      <c r="K1753" s="1"/>
      <c r="L1753" s="1"/>
    </row>
    <row r="1754" spans="2:13" s="1" customFormat="1" ht="15" hidden="1" customHeight="1" outlineLevel="1" x14ac:dyDescent="0.15">
      <c r="B1754" s="7"/>
      <c r="D1754" s="9" t="s">
        <v>246</v>
      </c>
      <c r="F1754" s="8" t="str">
        <f>F1756 &amp; ":" &amp; F1752</f>
        <v>USD:[currency code]</v>
      </c>
      <c r="H1754" s="24"/>
      <c r="I1754" s="24"/>
      <c r="J1754" s="24"/>
      <c r="K1754" s="24"/>
      <c r="L1754" s="24"/>
    </row>
    <row r="1755" spans="2:13" ht="4" hidden="1" customHeight="1" outlineLevel="1" x14ac:dyDescent="0.15">
      <c r="D1755" s="1"/>
      <c r="E1755" s="1"/>
      <c r="F1755" s="1"/>
      <c r="H1755" s="1"/>
      <c r="I1755" s="1"/>
      <c r="J1755" s="1"/>
      <c r="K1755" s="1"/>
      <c r="L1755" s="1"/>
    </row>
    <row r="1756" spans="2:13" s="1" customFormat="1" ht="15" hidden="1" customHeight="1" outlineLevel="1" x14ac:dyDescent="0.15">
      <c r="B1756" s="7"/>
      <c r="D1756" s="9" t="s">
        <v>16</v>
      </c>
      <c r="F1756" s="8" t="str">
        <f>ReportingCurrency</f>
        <v>USD</v>
      </c>
      <c r="H1756" s="28">
        <f>IF(H1754=0, 0, H1752/H1754)</f>
        <v>0</v>
      </c>
      <c r="I1756" s="28">
        <f>IF(I1754=0, 0, I1752/I1754)</f>
        <v>0</v>
      </c>
      <c r="J1756" s="28">
        <f>IF(J1754=0, 0, J1752/J1754)</f>
        <v>0</v>
      </c>
      <c r="K1756" s="28">
        <f>IF(K1754=0, 0, K1752/K1754)</f>
        <v>0</v>
      </c>
      <c r="L1756" s="28">
        <f>IF(L1754=0, 0, L1752/L1754)</f>
        <v>0</v>
      </c>
    </row>
    <row r="1757" spans="2:13" ht="4" hidden="1" customHeight="1" outlineLevel="1" x14ac:dyDescent="0.15">
      <c r="D1757" s="1"/>
      <c r="E1757" s="1"/>
      <c r="F1757" s="1"/>
      <c r="H1757" s="1"/>
      <c r="I1757" s="1"/>
      <c r="J1757" s="1"/>
      <c r="K1757" s="1"/>
      <c r="L1757" s="1"/>
    </row>
    <row r="1758" spans="2:13" s="1" customFormat="1" ht="15" hidden="1" customHeight="1" outlineLevel="1" x14ac:dyDescent="0.15">
      <c r="B1758" s="7"/>
      <c r="D1758" s="9" t="s">
        <v>253</v>
      </c>
      <c r="F1758" s="8" t="s">
        <v>254</v>
      </c>
      <c r="H1758" s="2"/>
      <c r="I1758" s="2"/>
      <c r="J1758" s="2"/>
      <c r="K1758" s="2"/>
      <c r="L1758" s="2"/>
    </row>
    <row r="1759" spans="2:13" ht="4" hidden="1" customHeight="1" outlineLevel="1" x14ac:dyDescent="0.15">
      <c r="D1759" s="1"/>
      <c r="E1759" s="1"/>
      <c r="F1759" s="1"/>
      <c r="H1759" s="1"/>
      <c r="I1759" s="1"/>
      <c r="J1759" s="1"/>
      <c r="K1759" s="1"/>
      <c r="L1759" s="1"/>
    </row>
    <row r="1760" spans="2:13" s="1" customFormat="1" ht="15" hidden="1" customHeight="1" outlineLevel="1" x14ac:dyDescent="0.15">
      <c r="B1760" s="7"/>
      <c r="D1760" s="9" t="s">
        <v>280</v>
      </c>
      <c r="F1760" s="8" t="s">
        <v>255</v>
      </c>
      <c r="H1760" s="25"/>
      <c r="I1760" s="25"/>
      <c r="J1760" s="25"/>
      <c r="K1760" s="25"/>
      <c r="L1760" s="25"/>
    </row>
    <row r="1761" spans="2:13" hidden="1" outlineLevel="1" x14ac:dyDescent="0.15">
      <c r="D1761" s="1"/>
      <c r="E1761" s="1"/>
      <c r="F1761" s="1"/>
      <c r="H1761" s="1"/>
      <c r="I1761" s="1"/>
      <c r="J1761" s="1"/>
      <c r="K1761" s="1"/>
      <c r="L1761" s="1"/>
    </row>
    <row r="1762" spans="2:13" s="1" customFormat="1" ht="18" hidden="1" customHeight="1" outlineLevel="1" x14ac:dyDescent="0.15">
      <c r="B1762" s="7"/>
      <c r="C1762" s="91" t="s">
        <v>311</v>
      </c>
      <c r="D1762" s="91"/>
      <c r="E1762" s="91"/>
      <c r="F1762" s="92"/>
      <c r="G1762" s="92"/>
      <c r="H1762" s="92" t="s">
        <v>4</v>
      </c>
      <c r="I1762" s="92" t="s">
        <v>5</v>
      </c>
      <c r="J1762" s="92" t="s">
        <v>6</v>
      </c>
      <c r="K1762" s="92" t="s">
        <v>257</v>
      </c>
      <c r="L1762" s="92" t="s">
        <v>258</v>
      </c>
      <c r="M1762" s="92"/>
    </row>
    <row r="1763" spans="2:13" ht="10" hidden="1" customHeight="1" outlineLevel="1" x14ac:dyDescent="0.15">
      <c r="H1763" s="1"/>
      <c r="I1763" s="1"/>
      <c r="J1763" s="1"/>
      <c r="K1763" s="1"/>
      <c r="L1763" s="1"/>
    </row>
    <row r="1764" spans="2:13" s="1" customFormat="1" ht="15" hidden="1" customHeight="1" outlineLevel="1" x14ac:dyDescent="0.15">
      <c r="B1764" s="7"/>
      <c r="C1764" s="62"/>
      <c r="D1764" s="9" t="s">
        <v>318</v>
      </c>
      <c r="E1764"/>
      <c r="F1764" s="58" t="str">
        <f>F1752</f>
        <v>[currency code]</v>
      </c>
      <c r="H1764" s="23"/>
      <c r="I1764" s="23"/>
      <c r="J1764" s="23"/>
      <c r="K1764" s="23"/>
      <c r="L1764" s="23"/>
    </row>
    <row r="1765" spans="2:13" ht="10" hidden="1" customHeight="1" outlineLevel="1" x14ac:dyDescent="0.15">
      <c r="D1765" s="1"/>
      <c r="F1765" s="1"/>
      <c r="H1765" s="1"/>
      <c r="I1765" s="1"/>
      <c r="J1765" s="1"/>
      <c r="K1765" s="1"/>
      <c r="L1765" s="1"/>
    </row>
    <row r="1766" spans="2:13" ht="15" hidden="1" customHeight="1" outlineLevel="1" x14ac:dyDescent="0.15">
      <c r="D1766" s="60"/>
      <c r="F1766" s="1"/>
      <c r="H1766" s="98" t="s">
        <v>312</v>
      </c>
      <c r="I1766" s="1"/>
      <c r="J1766" s="1"/>
      <c r="K1766" s="1"/>
      <c r="L1766" s="1"/>
    </row>
    <row r="1767" spans="2:13" s="1" customFormat="1" ht="15" hidden="1" customHeight="1" outlineLevel="1" x14ac:dyDescent="0.15">
      <c r="B1767" s="7"/>
      <c r="D1767" s="9" t="s">
        <v>319</v>
      </c>
      <c r="E1767"/>
      <c r="F1767" s="8" t="str">
        <f t="shared" ref="F1767" si="56">ReportingCurrency</f>
        <v>USD</v>
      </c>
      <c r="H1767" s="28">
        <f>IF(H1754=0, 0, H1764/H1754)</f>
        <v>0</v>
      </c>
      <c r="I1767" s="28">
        <f>IF(I1754=0, 0, I1764/I1754)</f>
        <v>0</v>
      </c>
      <c r="J1767" s="28">
        <f>IF(J1754=0, 0, J1764/J1754)</f>
        <v>0</v>
      </c>
      <c r="K1767" s="28">
        <f>IF(K1754=0, 0, K1764/K1754)</f>
        <v>0</v>
      </c>
      <c r="L1767" s="28">
        <f>IF(L1754=0, 0, L1764/L1754)</f>
        <v>0</v>
      </c>
    </row>
    <row r="1768" spans="2:13" hidden="1" outlineLevel="1" x14ac:dyDescent="0.15"/>
    <row r="1769" spans="2:13" s="1" customFormat="1" ht="18" hidden="1" customHeight="1" outlineLevel="1" x14ac:dyDescent="0.15">
      <c r="B1769" s="7"/>
      <c r="C1769" s="91" t="s">
        <v>8</v>
      </c>
      <c r="D1769" s="91"/>
      <c r="E1769" s="91"/>
      <c r="F1769" s="92"/>
      <c r="G1769" s="92"/>
      <c r="H1769" s="92" t="s">
        <v>4</v>
      </c>
      <c r="I1769" s="92" t="s">
        <v>5</v>
      </c>
      <c r="J1769" s="92" t="s">
        <v>6</v>
      </c>
      <c r="K1769" s="92" t="s">
        <v>257</v>
      </c>
      <c r="L1769" s="92" t="s">
        <v>258</v>
      </c>
      <c r="M1769" s="92"/>
    </row>
    <row r="1770" spans="2:13" ht="10" hidden="1" customHeight="1" outlineLevel="1" x14ac:dyDescent="0.15">
      <c r="H1770" s="1"/>
      <c r="I1770" s="1"/>
      <c r="J1770" s="1"/>
      <c r="K1770" s="1"/>
      <c r="L1770" s="1"/>
    </row>
    <row r="1771" spans="2:13" ht="15" hidden="1" customHeight="1" outlineLevel="1" x14ac:dyDescent="0.15">
      <c r="D1771" s="9" t="s">
        <v>8</v>
      </c>
      <c r="F1771" s="1"/>
      <c r="H1771" s="99" t="str" cm="1">
        <f t="array" ref="H1771">IF(OR(E1772:E1773 = "!"), "Red alert = missing data","")</f>
        <v/>
      </c>
      <c r="I1771" s="1"/>
      <c r="J1771" s="1"/>
      <c r="K1771" s="1"/>
      <c r="L1771" s="1"/>
    </row>
    <row r="1772" spans="2:13" s="1" customFormat="1" ht="15" hidden="1" customHeight="1" outlineLevel="1" x14ac:dyDescent="0.15">
      <c r="B1772" s="7"/>
      <c r="D1772" s="59" t="s">
        <v>309</v>
      </c>
      <c r="E1772" s="61" t="str" cm="1">
        <f t="array" ref="E1772">IF(MAX((H1767:L1767&gt;=H1756:L1756) * (H1767:L1767 &lt;&gt; 0) * (H1772:L1772=0)) &gt;0, "!", "")</f>
        <v/>
      </c>
      <c r="F1772" s="8" t="s">
        <v>18</v>
      </c>
      <c r="H1772" s="23"/>
      <c r="I1772" s="23"/>
      <c r="J1772" s="23"/>
      <c r="K1772" s="23"/>
      <c r="L1772" s="23"/>
    </row>
    <row r="1773" spans="2:13" s="1" customFormat="1" ht="15" hidden="1" customHeight="1" outlineLevel="1" x14ac:dyDescent="0.15">
      <c r="B1773" s="7"/>
      <c r="D1773" s="59" t="s">
        <v>310</v>
      </c>
      <c r="E1773" s="61" t="str" cm="1">
        <f t="array" ref="E1773">IF(MAX((H1767:L1767&lt;H1756:L1756) * (H1767:L1767 &lt;&gt; 0) * (H1773:L1773=0)) &gt;0, "!", "")</f>
        <v/>
      </c>
      <c r="F1773" s="8" t="s">
        <v>18</v>
      </c>
      <c r="H1773" s="23"/>
      <c r="I1773" s="23"/>
      <c r="J1773" s="23"/>
      <c r="K1773" s="23"/>
      <c r="L1773" s="23"/>
    </row>
    <row r="1774" spans="2:13" s="1" customFormat="1" ht="15" hidden="1" customHeight="1" outlineLevel="1" x14ac:dyDescent="0.15">
      <c r="B1774" s="7"/>
      <c r="D1774" s="59" t="s">
        <v>305</v>
      </c>
      <c r="E1774"/>
      <c r="F1774" s="8" t="s">
        <v>18</v>
      </c>
      <c r="H1774" s="29">
        <f>H1772+IF(H1767&lt;H1756, H1773, 0)</f>
        <v>0</v>
      </c>
      <c r="I1774" s="29">
        <f>I1772+IF(I1767&lt;I1756, I1773, 0)</f>
        <v>0</v>
      </c>
      <c r="J1774" s="29">
        <f>J1772+IF(J1767&lt;J1756, J1773, 0)</f>
        <v>0</v>
      </c>
      <c r="K1774" s="29">
        <f>K1772+IF(K1767&lt;K1756, K1773, 0)</f>
        <v>0</v>
      </c>
      <c r="L1774" s="29">
        <f>L1772+IF(L1767&lt;L1756, L1773, 0)</f>
        <v>0</v>
      </c>
    </row>
    <row r="1775" spans="2:13" hidden="1" outlineLevel="1" x14ac:dyDescent="0.15">
      <c r="D1775" s="1"/>
      <c r="E1775" s="1"/>
      <c r="F1775" s="1"/>
      <c r="H1775" s="1"/>
      <c r="I1775" s="1"/>
      <c r="J1775" s="1"/>
      <c r="K1775" s="1"/>
      <c r="L1775" s="1"/>
    </row>
    <row r="1776" spans="2:13" s="1" customFormat="1" ht="18" hidden="1" customHeight="1" outlineLevel="1" x14ac:dyDescent="0.15">
      <c r="B1776" s="7"/>
      <c r="C1776" s="91" t="s">
        <v>10</v>
      </c>
      <c r="D1776" s="91"/>
      <c r="E1776" s="91"/>
      <c r="F1776" s="92"/>
      <c r="G1776" s="92"/>
      <c r="H1776" s="97" t="s">
        <v>4</v>
      </c>
      <c r="I1776" s="92" t="s">
        <v>5</v>
      </c>
      <c r="J1776" s="92" t="s">
        <v>6</v>
      </c>
      <c r="K1776" s="92" t="s">
        <v>257</v>
      </c>
      <c r="L1776" s="92" t="s">
        <v>258</v>
      </c>
      <c r="M1776" s="92"/>
    </row>
    <row r="1777" spans="2:13" ht="10" hidden="1" customHeight="1" outlineLevel="1" x14ac:dyDescent="0.15"/>
    <row r="1778" spans="2:13" s="1" customFormat="1" ht="15" hidden="1" customHeight="1" outlineLevel="1" x14ac:dyDescent="0.15">
      <c r="B1778" s="7"/>
      <c r="D1778" s="9" t="s">
        <v>17</v>
      </c>
      <c r="F1778" s="8" t="s">
        <v>9</v>
      </c>
      <c r="H1778" s="29">
        <f>H1774</f>
        <v>0</v>
      </c>
      <c r="I1778" s="29">
        <f>I1774</f>
        <v>0</v>
      </c>
      <c r="J1778" s="29">
        <f>J1774</f>
        <v>0</v>
      </c>
      <c r="K1778" s="29">
        <f>K1774</f>
        <v>0</v>
      </c>
      <c r="L1778" s="29">
        <f>L1774</f>
        <v>0</v>
      </c>
    </row>
    <row r="1779" spans="2:13" ht="4" hidden="1" customHeight="1" outlineLevel="1" x14ac:dyDescent="0.15">
      <c r="D1779" s="9"/>
      <c r="F1779" s="1"/>
      <c r="H1779" s="1"/>
      <c r="I1779" s="1"/>
      <c r="J1779" s="1"/>
      <c r="K1779" s="1"/>
      <c r="L1779" s="1"/>
    </row>
    <row r="1780" spans="2:13" s="1" customFormat="1" ht="15" hidden="1" customHeight="1" outlineLevel="1" x14ac:dyDescent="0.15">
      <c r="B1780" s="7"/>
      <c r="D1780" s="9" t="s">
        <v>249</v>
      </c>
      <c r="F1780" s="8" t="s">
        <v>9</v>
      </c>
      <c r="H1780" s="29">
        <f>IF(H1767&lt;H1756, H1773, 0)</f>
        <v>0</v>
      </c>
      <c r="I1780" s="29">
        <f>IF(I1767&lt;I1756, I1773, 0)</f>
        <v>0</v>
      </c>
      <c r="J1780" s="29">
        <f>IF(J1767&lt;J1756, J1773, 0)</f>
        <v>0</v>
      </c>
      <c r="K1780" s="29">
        <f>IF(K1767&lt;K1756, K1773, 0)</f>
        <v>0</v>
      </c>
      <c r="L1780" s="29">
        <f>IF(L1767&lt;L1756, L1773, 0)</f>
        <v>0</v>
      </c>
    </row>
    <row r="1781" spans="2:13" ht="4" hidden="1" customHeight="1" outlineLevel="1" x14ac:dyDescent="0.15">
      <c r="D1781" s="9"/>
      <c r="F1781" s="1"/>
      <c r="H1781" s="1"/>
      <c r="I1781" s="1"/>
      <c r="J1781" s="1"/>
      <c r="K1781" s="1"/>
      <c r="L1781" s="1"/>
    </row>
    <row r="1782" spans="2:13" s="1" customFormat="1" ht="15" hidden="1" customHeight="1" outlineLevel="1" x14ac:dyDescent="0.15">
      <c r="B1782" s="7"/>
      <c r="D1782" s="9" t="s">
        <v>11</v>
      </c>
      <c r="F1782" s="8" t="str">
        <f>ReportingCurrencyUnitLables</f>
        <v>USD 000s</v>
      </c>
      <c r="H1782" s="29">
        <f>H1756 * H1774 / 1000</f>
        <v>0</v>
      </c>
      <c r="I1782" s="29">
        <f>I1756 * I1774 / 1000</f>
        <v>0</v>
      </c>
      <c r="J1782" s="29">
        <f>J1756 * J1774 / 1000</f>
        <v>0</v>
      </c>
      <c r="K1782" s="29">
        <f>K1756 * K1774 / 1000</f>
        <v>0</v>
      </c>
      <c r="L1782" s="29">
        <f>L1756 * L1774 / 1000</f>
        <v>0</v>
      </c>
    </row>
    <row r="1783" spans="2:13" ht="4" hidden="1" customHeight="1" outlineLevel="1" x14ac:dyDescent="0.15">
      <c r="D1783" s="9"/>
      <c r="F1783" s="1"/>
      <c r="H1783" s="1"/>
      <c r="I1783" s="1"/>
      <c r="J1783" s="1"/>
      <c r="K1783" s="1"/>
      <c r="L1783" s="1"/>
    </row>
    <row r="1784" spans="2:13" s="1" customFormat="1" ht="15" hidden="1" customHeight="1" outlineLevel="1" x14ac:dyDescent="0.15">
      <c r="B1784" s="7"/>
      <c r="D1784" s="9" t="s">
        <v>13</v>
      </c>
      <c r="F1784" s="8" t="s">
        <v>14</v>
      </c>
      <c r="H1784" s="30">
        <f>IF(H1778=0,0,H1780 / H1778)</f>
        <v>0</v>
      </c>
      <c r="I1784" s="30">
        <f>IF(I1778=0,0,I1780 / I1778)</f>
        <v>0</v>
      </c>
      <c r="J1784" s="30">
        <f>IF(J1778=0,0,J1780 / J1778)</f>
        <v>0</v>
      </c>
      <c r="K1784" s="30">
        <f>IF(K1778=0,0,K1780 / K1778)</f>
        <v>0</v>
      </c>
      <c r="L1784" s="30">
        <f>IF(L1778=0,0,L1780 / L1778)</f>
        <v>0</v>
      </c>
    </row>
    <row r="1785" spans="2:13" ht="4" hidden="1" customHeight="1" outlineLevel="1" x14ac:dyDescent="0.15">
      <c r="D1785" s="9"/>
      <c r="F1785" s="1"/>
      <c r="H1785" s="1"/>
      <c r="I1785" s="1"/>
      <c r="J1785" s="1"/>
      <c r="K1785" s="1"/>
      <c r="L1785" s="1"/>
    </row>
    <row r="1786" spans="2:13" ht="15" hidden="1" customHeight="1" outlineLevel="1" x14ac:dyDescent="0.15">
      <c r="D1786" s="9" t="s">
        <v>302</v>
      </c>
      <c r="F1786" s="8" t="str">
        <f>ReportingCurrencyUnitLables</f>
        <v>USD 000s</v>
      </c>
      <c r="G1786" s="1"/>
      <c r="H1786" s="29">
        <f>MAX(0, H1756-H1767) * H1780 / 1000</f>
        <v>0</v>
      </c>
      <c r="I1786" s="29">
        <f t="shared" ref="I1786:L1786" si="57">MAX(0, I1756-I1767) * I1780 / 1000</f>
        <v>0</v>
      </c>
      <c r="J1786" s="29">
        <f t="shared" si="57"/>
        <v>0</v>
      </c>
      <c r="K1786" s="29">
        <f t="shared" si="57"/>
        <v>0</v>
      </c>
      <c r="L1786" s="29">
        <f t="shared" si="57"/>
        <v>0</v>
      </c>
    </row>
    <row r="1787" spans="2:13" ht="4" hidden="1" customHeight="1" outlineLevel="1" x14ac:dyDescent="0.15">
      <c r="D1787" s="9"/>
      <c r="F1787" s="1"/>
      <c r="H1787" s="1"/>
      <c r="I1787" s="1"/>
      <c r="J1787" s="1"/>
      <c r="K1787" s="1"/>
      <c r="L1787" s="1"/>
    </row>
    <row r="1788" spans="2:13" s="1" customFormat="1" ht="15" hidden="1" customHeight="1" outlineLevel="1" x14ac:dyDescent="0.15">
      <c r="B1788" s="7"/>
      <c r="D1788" s="9" t="s">
        <v>252</v>
      </c>
      <c r="F1788" s="8" t="s">
        <v>250</v>
      </c>
      <c r="H1788" s="30">
        <f>IF(H1782=0, 0, H1786/H1782)</f>
        <v>0</v>
      </c>
      <c r="I1788" s="30">
        <f>IF(I1782=0, 0, I1786/I1782)</f>
        <v>0</v>
      </c>
      <c r="J1788" s="30">
        <f>IF(J1782=0, 0, J1786/J1782)</f>
        <v>0</v>
      </c>
      <c r="K1788" s="30">
        <f>IF(K1782=0, 0, K1786/K1782)</f>
        <v>0</v>
      </c>
      <c r="L1788" s="30">
        <f>IF(L1782=0, 0, L1786/L1782)</f>
        <v>0</v>
      </c>
    </row>
    <row r="1789" spans="2:13" ht="4" hidden="1" customHeight="1" outlineLevel="1" x14ac:dyDescent="0.15">
      <c r="D1789" s="9"/>
      <c r="F1789" s="1"/>
      <c r="H1789" s="1"/>
      <c r="I1789" s="1"/>
      <c r="J1789" s="1"/>
      <c r="K1789" s="1"/>
      <c r="L1789" s="1"/>
    </row>
    <row r="1790" spans="2:13" s="1" customFormat="1" ht="15" hidden="1" customHeight="1" outlineLevel="1" x14ac:dyDescent="0.15">
      <c r="B1790" s="7"/>
      <c r="C1790" s="7"/>
      <c r="D1790" s="9" t="s">
        <v>251</v>
      </c>
      <c r="F1790" s="8" t="s">
        <v>259</v>
      </c>
      <c r="H1790" s="31"/>
      <c r="I1790" s="30">
        <f>IF(H1788=0, 0, -(I1788-H1788) / H1788)</f>
        <v>0</v>
      </c>
      <c r="J1790" s="30">
        <f>IF(I1788=0, 0, -(J1788-I1788) / I1788)</f>
        <v>0</v>
      </c>
      <c r="K1790" s="30">
        <f>IF(J1788=0, 0, -(K1788-J1788) / J1788)</f>
        <v>0</v>
      </c>
      <c r="L1790" s="30">
        <f>IF(K1788=0, 0, -(L1788-K1788) / K1788)</f>
        <v>0</v>
      </c>
    </row>
    <row r="1791" spans="2:13" hidden="1" outlineLevel="1" x14ac:dyDescent="0.15"/>
    <row r="1792" spans="2:13" s="1" customFormat="1" ht="18" hidden="1" customHeight="1" outlineLevel="1" x14ac:dyDescent="0.15">
      <c r="B1792" s="7"/>
      <c r="C1792" s="91" t="s">
        <v>241</v>
      </c>
      <c r="D1792" s="91"/>
      <c r="E1792" s="93">
        <f>IF(AND(J1743 = "Yes", OR(ISBLANK(Worker_Type_Filter), Worker_Type_Filter = H1748),
 OR(ISBLANK(Country_Filter), Country_Filter = J1748)), 1, 0)</f>
        <v>1</v>
      </c>
      <c r="F1792" s="92"/>
      <c r="G1792" s="92"/>
      <c r="H1792" s="92" t="s">
        <v>4</v>
      </c>
      <c r="I1792" s="92" t="s">
        <v>5</v>
      </c>
      <c r="J1792" s="92" t="s">
        <v>6</v>
      </c>
      <c r="K1792" s="92" t="s">
        <v>257</v>
      </c>
      <c r="L1792" s="92" t="s">
        <v>258</v>
      </c>
      <c r="M1792" s="92"/>
    </row>
    <row r="1793" spans="2:14" ht="10" hidden="1" customHeight="1" outlineLevel="1" x14ac:dyDescent="0.15">
      <c r="C1793" s="43" t="s">
        <v>248</v>
      </c>
    </row>
    <row r="1794" spans="2:14" ht="4" hidden="1" customHeight="1" outlineLevel="1" x14ac:dyDescent="0.15"/>
    <row r="1795" spans="2:14" s="1" customFormat="1" ht="15" hidden="1" customHeight="1" outlineLevel="1" x14ac:dyDescent="0.15">
      <c r="B1795" s="7"/>
      <c r="C1795" s="19">
        <v>1</v>
      </c>
      <c r="D1795" s="9" t="s">
        <v>17</v>
      </c>
      <c r="F1795" s="8" t="s">
        <v>9</v>
      </c>
      <c r="H1795" s="29">
        <f>H1778 * $E1792</f>
        <v>0</v>
      </c>
      <c r="I1795" s="29">
        <f>I1778 * $E1792</f>
        <v>0</v>
      </c>
      <c r="J1795" s="29">
        <f>J1778 * $E1792</f>
        <v>0</v>
      </c>
      <c r="K1795" s="29">
        <f>K1778 * $E1792</f>
        <v>0</v>
      </c>
      <c r="L1795" s="29">
        <f>L1778 * $E1792</f>
        <v>0</v>
      </c>
    </row>
    <row r="1796" spans="2:14" ht="4" hidden="1" customHeight="1" outlineLevel="1" x14ac:dyDescent="0.15">
      <c r="D1796" s="9"/>
      <c r="F1796" s="1"/>
      <c r="H1796" s="1"/>
      <c r="I1796" s="1"/>
      <c r="J1796" s="1"/>
      <c r="K1796" s="1"/>
      <c r="L1796" s="1"/>
    </row>
    <row r="1797" spans="2:14" s="1" customFormat="1" ht="15" hidden="1" customHeight="1" outlineLevel="1" x14ac:dyDescent="0.15">
      <c r="B1797" s="7"/>
      <c r="C1797" s="19">
        <v>2</v>
      </c>
      <c r="D1797" s="9" t="s">
        <v>249</v>
      </c>
      <c r="F1797" s="8" t="s">
        <v>9</v>
      </c>
      <c r="H1797" s="29">
        <f>H1780 * $E1792</f>
        <v>0</v>
      </c>
      <c r="I1797" s="29">
        <f>I1780 * $E1792</f>
        <v>0</v>
      </c>
      <c r="J1797" s="29">
        <f>J1780 * $E1792</f>
        <v>0</v>
      </c>
      <c r="K1797" s="29">
        <f>K1780 * $E1792</f>
        <v>0</v>
      </c>
      <c r="L1797" s="29">
        <f>L1780 * $E1792</f>
        <v>0</v>
      </c>
    </row>
    <row r="1798" spans="2:14" ht="4" hidden="1" customHeight="1" outlineLevel="1" x14ac:dyDescent="0.15">
      <c r="D1798" s="9"/>
      <c r="F1798" s="1"/>
      <c r="H1798" s="1"/>
      <c r="I1798" s="1"/>
      <c r="J1798" s="1"/>
      <c r="K1798" s="1"/>
      <c r="L1798" s="1"/>
    </row>
    <row r="1799" spans="2:14" s="1" customFormat="1" ht="15" hidden="1" customHeight="1" outlineLevel="1" x14ac:dyDescent="0.15">
      <c r="B1799" s="7"/>
      <c r="C1799" s="19">
        <v>3</v>
      </c>
      <c r="D1799" s="9" t="s">
        <v>11</v>
      </c>
      <c r="F1799" s="8" t="str">
        <f>ReportingCurrencyUnitLables</f>
        <v>USD 000s</v>
      </c>
      <c r="H1799" s="29">
        <f>H1782 * $E1792</f>
        <v>0</v>
      </c>
      <c r="I1799" s="29">
        <f>I1782 * $E1792</f>
        <v>0</v>
      </c>
      <c r="J1799" s="29">
        <f>J1782 * $E1792</f>
        <v>0</v>
      </c>
      <c r="K1799" s="29">
        <f>K1782 * $E1792</f>
        <v>0</v>
      </c>
      <c r="L1799" s="29">
        <f>L1782 * $E1792</f>
        <v>0</v>
      </c>
    </row>
    <row r="1800" spans="2:14" ht="4" hidden="1" customHeight="1" outlineLevel="1" x14ac:dyDescent="0.15">
      <c r="D1800" s="9"/>
      <c r="F1800" s="1"/>
      <c r="H1800" s="1"/>
      <c r="I1800" s="1"/>
      <c r="J1800" s="1"/>
      <c r="K1800" s="1"/>
      <c r="L1800" s="1"/>
    </row>
    <row r="1801" spans="2:14" s="1" customFormat="1" ht="15" hidden="1" customHeight="1" outlineLevel="1" x14ac:dyDescent="0.15">
      <c r="B1801" s="7"/>
      <c r="C1801" s="19">
        <v>4</v>
      </c>
      <c r="D1801" s="9" t="s">
        <v>256</v>
      </c>
      <c r="F1801" s="8" t="str">
        <f>ReportingCurrencyUnitLables</f>
        <v>USD 000s</v>
      </c>
      <c r="H1801" s="29">
        <f>H1786 * $E1792</f>
        <v>0</v>
      </c>
      <c r="I1801" s="29">
        <f>I1786 * $E1792</f>
        <v>0</v>
      </c>
      <c r="J1801" s="29">
        <f>J1786 * $E1792</f>
        <v>0</v>
      </c>
      <c r="K1801" s="29">
        <f>K1786 * $E1792</f>
        <v>0</v>
      </c>
      <c r="L1801" s="29">
        <f>L1786 * $E1792</f>
        <v>0</v>
      </c>
    </row>
    <row r="1802" spans="2:14" ht="4" hidden="1" customHeight="1" outlineLevel="1" x14ac:dyDescent="0.15">
      <c r="D1802" s="9"/>
      <c r="F1802" s="1"/>
      <c r="H1802" s="1"/>
      <c r="I1802" s="1"/>
      <c r="J1802" s="1"/>
      <c r="K1802" s="1"/>
      <c r="L1802" s="1"/>
    </row>
    <row r="1803" spans="2:14" ht="10" hidden="1" customHeight="1" outlineLevel="1" x14ac:dyDescent="0.15">
      <c r="B1803" s="44"/>
      <c r="C1803" s="41"/>
      <c r="D1803" s="41"/>
      <c r="E1803" s="41"/>
      <c r="F1803" s="41"/>
      <c r="G1803" s="41"/>
      <c r="H1803" s="41"/>
      <c r="I1803" s="45"/>
      <c r="J1803" s="45"/>
      <c r="K1803" s="45"/>
      <c r="L1803" s="41"/>
      <c r="M1803" s="41"/>
      <c r="N1803" s="1"/>
    </row>
    <row r="1804" spans="2:14" ht="10" customHeight="1" x14ac:dyDescent="0.15">
      <c r="B1804" s="44"/>
      <c r="C1804" s="41"/>
      <c r="D1804" s="41"/>
      <c r="E1804" s="41"/>
      <c r="F1804" s="41"/>
      <c r="G1804" s="41"/>
      <c r="H1804" s="41"/>
      <c r="I1804" s="45"/>
      <c r="J1804" s="45"/>
      <c r="K1804" s="45"/>
      <c r="L1804" s="41"/>
      <c r="M1804" s="41"/>
      <c r="N1804" s="1"/>
    </row>
    <row r="1805" spans="2:14" s="1" customFormat="1" ht="19" collapsed="1" x14ac:dyDescent="0.15">
      <c r="B1805" s="83" cm="1">
        <f t="array" aca="1" ref="B1805" ca="1">MAX($B$2:OFFSET(B1805,-1,0)+1)</f>
        <v>30</v>
      </c>
      <c r="C1805" s="84" t="str">
        <f>UPPER(J1810) &amp;" / " &amp; K1810  &amp; " / " &amp; L1810 &amp; " / " &amp; H1810</f>
        <v xml:space="preserve"> /  /  / </v>
      </c>
      <c r="D1805" s="84"/>
      <c r="E1805" s="41"/>
      <c r="F1805" s="41"/>
      <c r="G1805" s="41"/>
      <c r="H1805" s="61" t="str">
        <f>IF(COUNTIF(E1807:E1863, "!")&gt;0, "!", "")</f>
        <v/>
      </c>
      <c r="I1805" s="18" t="s">
        <v>240</v>
      </c>
      <c r="J1805" s="2" t="s">
        <v>210</v>
      </c>
      <c r="K1805" s="18" t="s">
        <v>267</v>
      </c>
      <c r="L1805" s="42">
        <f>E1854</f>
        <v>1</v>
      </c>
      <c r="M1805" s="41"/>
    </row>
    <row r="1806" spans="2:14" s="1" customFormat="1" ht="4" hidden="1" customHeight="1" outlineLevel="1" x14ac:dyDescent="0.15">
      <c r="B1806" s="88"/>
      <c r="C1806" s="89"/>
      <c r="D1806" s="89"/>
      <c r="E1806" s="89"/>
      <c r="F1806" s="89"/>
      <c r="G1806" s="89"/>
      <c r="H1806" s="89"/>
      <c r="I1806" s="90"/>
      <c r="J1806" s="90"/>
      <c r="K1806" s="90"/>
      <c r="L1806" s="89"/>
      <c r="M1806" s="89"/>
    </row>
    <row r="1807" spans="2:14" ht="10" hidden="1" customHeight="1" outlineLevel="1" x14ac:dyDescent="0.15"/>
    <row r="1808" spans="2:14" ht="15" hidden="1" customHeight="1" outlineLevel="1" x14ac:dyDescent="0.15">
      <c r="D1808" s="1"/>
      <c r="E1808" s="1"/>
      <c r="H1808" s="4" t="s">
        <v>1</v>
      </c>
      <c r="J1808" s="4" t="s">
        <v>0</v>
      </c>
      <c r="K1808" s="4" t="s">
        <v>209</v>
      </c>
      <c r="L1808" s="4" t="s">
        <v>264</v>
      </c>
    </row>
    <row r="1809" spans="2:13" ht="5" hidden="1" customHeight="1" outlineLevel="1" x14ac:dyDescent="0.15">
      <c r="D1809" s="1"/>
      <c r="E1809" s="1"/>
      <c r="H1809" s="1"/>
      <c r="J1809" s="1"/>
      <c r="K1809" s="1"/>
      <c r="L1809" s="1"/>
    </row>
    <row r="1810" spans="2:13" ht="15" hidden="1" customHeight="1" outlineLevel="1" x14ac:dyDescent="0.15">
      <c r="D1810" s="9" t="s">
        <v>2</v>
      </c>
      <c r="E1810" s="1"/>
      <c r="H1810" s="2"/>
      <c r="J1810" s="2"/>
      <c r="K1810" s="2"/>
      <c r="L1810" s="2"/>
    </row>
    <row r="1811" spans="2:13" hidden="1" outlineLevel="1" x14ac:dyDescent="0.15">
      <c r="D1811" s="1"/>
      <c r="E1811" s="1"/>
      <c r="F1811" s="1"/>
      <c r="H1811" s="1"/>
      <c r="I1811" s="1"/>
      <c r="J1811" s="1"/>
      <c r="K1811" s="1"/>
      <c r="L1811" s="1"/>
    </row>
    <row r="1812" spans="2:13" s="1" customFormat="1" ht="18" hidden="1" customHeight="1" outlineLevel="1" x14ac:dyDescent="0.15">
      <c r="B1812" s="7"/>
      <c r="C1812" s="91" t="s">
        <v>3</v>
      </c>
      <c r="D1812" s="91"/>
      <c r="E1812" s="91"/>
      <c r="F1812" s="92"/>
      <c r="G1812" s="92"/>
      <c r="H1812" s="92" t="s">
        <v>4</v>
      </c>
      <c r="I1812" s="92" t="s">
        <v>5</v>
      </c>
      <c r="J1812" s="92" t="s">
        <v>6</v>
      </c>
      <c r="K1812" s="92" t="s">
        <v>257</v>
      </c>
      <c r="L1812" s="92" t="s">
        <v>258</v>
      </c>
      <c r="M1812" s="92"/>
    </row>
    <row r="1813" spans="2:13" ht="10" hidden="1" customHeight="1" outlineLevel="1" x14ac:dyDescent="0.15">
      <c r="H1813" s="1"/>
      <c r="I1813" s="1"/>
      <c r="J1813" s="1"/>
      <c r="K1813" s="1"/>
      <c r="L1813" s="1"/>
    </row>
    <row r="1814" spans="2:13" s="1" customFormat="1" ht="15" hidden="1" customHeight="1" outlineLevel="1" x14ac:dyDescent="0.15">
      <c r="B1814" s="7"/>
      <c r="D1814" s="9" t="s">
        <v>3</v>
      </c>
      <c r="F1814" s="17" t="s">
        <v>321</v>
      </c>
      <c r="H1814" s="22"/>
      <c r="I1814" s="22"/>
      <c r="J1814" s="22"/>
      <c r="K1814" s="22"/>
      <c r="L1814" s="22"/>
    </row>
    <row r="1815" spans="2:13" ht="4" hidden="1" customHeight="1" outlineLevel="1" x14ac:dyDescent="0.15">
      <c r="D1815" s="1"/>
      <c r="E1815" s="1"/>
      <c r="F1815" s="1"/>
      <c r="H1815" s="1"/>
      <c r="I1815" s="1"/>
      <c r="J1815" s="1"/>
      <c r="K1815" s="1"/>
      <c r="L1815" s="1"/>
    </row>
    <row r="1816" spans="2:13" s="1" customFormat="1" ht="15" hidden="1" customHeight="1" outlineLevel="1" x14ac:dyDescent="0.15">
      <c r="B1816" s="7"/>
      <c r="D1816" s="9" t="s">
        <v>246</v>
      </c>
      <c r="F1816" s="8" t="str">
        <f>F1818 &amp; ":" &amp; F1814</f>
        <v>USD:[currency code]</v>
      </c>
      <c r="H1816" s="24"/>
      <c r="I1816" s="24"/>
      <c r="J1816" s="24"/>
      <c r="K1816" s="24"/>
      <c r="L1816" s="24"/>
    </row>
    <row r="1817" spans="2:13" ht="4" hidden="1" customHeight="1" outlineLevel="1" x14ac:dyDescent="0.15">
      <c r="D1817" s="1"/>
      <c r="E1817" s="1"/>
      <c r="F1817" s="1"/>
      <c r="H1817" s="1"/>
      <c r="I1817" s="1"/>
      <c r="J1817" s="1"/>
      <c r="K1817" s="1"/>
      <c r="L1817" s="1"/>
    </row>
    <row r="1818" spans="2:13" s="1" customFormat="1" ht="15" hidden="1" customHeight="1" outlineLevel="1" x14ac:dyDescent="0.15">
      <c r="B1818" s="7"/>
      <c r="D1818" s="9" t="s">
        <v>16</v>
      </c>
      <c r="F1818" s="8" t="str">
        <f>ReportingCurrency</f>
        <v>USD</v>
      </c>
      <c r="H1818" s="28">
        <f>IF(H1816=0, 0, H1814/H1816)</f>
        <v>0</v>
      </c>
      <c r="I1818" s="28">
        <f>IF(I1816=0, 0, I1814/I1816)</f>
        <v>0</v>
      </c>
      <c r="J1818" s="28">
        <f>IF(J1816=0, 0, J1814/J1816)</f>
        <v>0</v>
      </c>
      <c r="K1818" s="28">
        <f>IF(K1816=0, 0, K1814/K1816)</f>
        <v>0</v>
      </c>
      <c r="L1818" s="28">
        <f>IF(L1816=0, 0, L1814/L1816)</f>
        <v>0</v>
      </c>
    </row>
    <row r="1819" spans="2:13" ht="4" hidden="1" customHeight="1" outlineLevel="1" x14ac:dyDescent="0.15">
      <c r="D1819" s="1"/>
      <c r="E1819" s="1"/>
      <c r="F1819" s="1"/>
      <c r="H1819" s="1"/>
      <c r="I1819" s="1"/>
      <c r="J1819" s="1"/>
      <c r="K1819" s="1"/>
      <c r="L1819" s="1"/>
    </row>
    <row r="1820" spans="2:13" s="1" customFormat="1" ht="15" hidden="1" customHeight="1" outlineLevel="1" x14ac:dyDescent="0.15">
      <c r="B1820" s="7"/>
      <c r="D1820" s="9" t="s">
        <v>253</v>
      </c>
      <c r="F1820" s="8" t="s">
        <v>254</v>
      </c>
      <c r="H1820" s="2"/>
      <c r="I1820" s="2"/>
      <c r="J1820" s="2"/>
      <c r="K1820" s="2"/>
      <c r="L1820" s="2"/>
    </row>
    <row r="1821" spans="2:13" ht="4" hidden="1" customHeight="1" outlineLevel="1" x14ac:dyDescent="0.15">
      <c r="D1821" s="1"/>
      <c r="E1821" s="1"/>
      <c r="F1821" s="1"/>
      <c r="H1821" s="1"/>
      <c r="I1821" s="1"/>
      <c r="J1821" s="1"/>
      <c r="K1821" s="1"/>
      <c r="L1821" s="1"/>
    </row>
    <row r="1822" spans="2:13" s="1" customFormat="1" ht="15" hidden="1" customHeight="1" outlineLevel="1" x14ac:dyDescent="0.15">
      <c r="B1822" s="7"/>
      <c r="D1822" s="9" t="s">
        <v>280</v>
      </c>
      <c r="F1822" s="8" t="s">
        <v>255</v>
      </c>
      <c r="H1822" s="25"/>
      <c r="I1822" s="25"/>
      <c r="J1822" s="25"/>
      <c r="K1822" s="25"/>
      <c r="L1822" s="25"/>
    </row>
    <row r="1823" spans="2:13" hidden="1" outlineLevel="1" x14ac:dyDescent="0.15">
      <c r="D1823" s="1"/>
      <c r="E1823" s="1"/>
      <c r="F1823" s="1"/>
      <c r="H1823" s="1"/>
      <c r="I1823" s="1"/>
      <c r="J1823" s="1"/>
      <c r="K1823" s="1"/>
      <c r="L1823" s="1"/>
    </row>
    <row r="1824" spans="2:13" s="1" customFormat="1" ht="18" hidden="1" customHeight="1" outlineLevel="1" x14ac:dyDescent="0.15">
      <c r="B1824" s="7"/>
      <c r="C1824" s="91" t="s">
        <v>311</v>
      </c>
      <c r="D1824" s="91"/>
      <c r="E1824" s="91"/>
      <c r="F1824" s="92"/>
      <c r="G1824" s="92"/>
      <c r="H1824" s="92" t="s">
        <v>4</v>
      </c>
      <c r="I1824" s="92" t="s">
        <v>5</v>
      </c>
      <c r="J1824" s="92" t="s">
        <v>6</v>
      </c>
      <c r="K1824" s="92" t="s">
        <v>257</v>
      </c>
      <c r="L1824" s="92" t="s">
        <v>258</v>
      </c>
      <c r="M1824" s="92"/>
    </row>
    <row r="1825" spans="2:13" ht="10" hidden="1" customHeight="1" outlineLevel="1" x14ac:dyDescent="0.15">
      <c r="H1825" s="1"/>
      <c r="I1825" s="1"/>
      <c r="J1825" s="1"/>
      <c r="K1825" s="1"/>
      <c r="L1825" s="1"/>
    </row>
    <row r="1826" spans="2:13" s="1" customFormat="1" ht="15" hidden="1" customHeight="1" outlineLevel="1" x14ac:dyDescent="0.15">
      <c r="B1826" s="7"/>
      <c r="C1826" s="62"/>
      <c r="D1826" s="9" t="s">
        <v>318</v>
      </c>
      <c r="E1826"/>
      <c r="F1826" s="58" t="str">
        <f>F1814</f>
        <v>[currency code]</v>
      </c>
      <c r="H1826" s="23"/>
      <c r="I1826" s="23"/>
      <c r="J1826" s="23"/>
      <c r="K1826" s="23"/>
      <c r="L1826" s="23"/>
    </row>
    <row r="1827" spans="2:13" ht="10" hidden="1" customHeight="1" outlineLevel="1" x14ac:dyDescent="0.15">
      <c r="D1827" s="1"/>
      <c r="F1827" s="1"/>
      <c r="H1827" s="1"/>
      <c r="I1827" s="1"/>
      <c r="J1827" s="1"/>
      <c r="K1827" s="1"/>
      <c r="L1827" s="1"/>
    </row>
    <row r="1828" spans="2:13" ht="15" hidden="1" customHeight="1" outlineLevel="1" x14ac:dyDescent="0.15">
      <c r="D1828" s="60"/>
      <c r="F1828" s="1"/>
      <c r="H1828" s="98" t="s">
        <v>312</v>
      </c>
      <c r="I1828" s="1"/>
      <c r="J1828" s="1"/>
      <c r="K1828" s="1"/>
      <c r="L1828" s="1"/>
    </row>
    <row r="1829" spans="2:13" s="1" customFormat="1" ht="15" hidden="1" customHeight="1" outlineLevel="1" x14ac:dyDescent="0.15">
      <c r="B1829" s="7"/>
      <c r="D1829" s="9" t="s">
        <v>319</v>
      </c>
      <c r="E1829"/>
      <c r="F1829" s="8" t="str">
        <f t="shared" ref="F1829" si="58">ReportingCurrency</f>
        <v>USD</v>
      </c>
      <c r="H1829" s="28">
        <f>IF(H1816=0, 0, H1826/H1816)</f>
        <v>0</v>
      </c>
      <c r="I1829" s="28">
        <f>IF(I1816=0, 0, I1826/I1816)</f>
        <v>0</v>
      </c>
      <c r="J1829" s="28">
        <f>IF(J1816=0, 0, J1826/J1816)</f>
        <v>0</v>
      </c>
      <c r="K1829" s="28">
        <f>IF(K1816=0, 0, K1826/K1816)</f>
        <v>0</v>
      </c>
      <c r="L1829" s="28">
        <f>IF(L1816=0, 0, L1826/L1816)</f>
        <v>0</v>
      </c>
    </row>
    <row r="1830" spans="2:13" hidden="1" outlineLevel="1" x14ac:dyDescent="0.15"/>
    <row r="1831" spans="2:13" s="1" customFormat="1" ht="18" hidden="1" customHeight="1" outlineLevel="1" x14ac:dyDescent="0.15">
      <c r="B1831" s="7"/>
      <c r="C1831" s="91" t="s">
        <v>8</v>
      </c>
      <c r="D1831" s="91"/>
      <c r="E1831" s="91"/>
      <c r="F1831" s="92"/>
      <c r="G1831" s="92"/>
      <c r="H1831" s="92" t="s">
        <v>4</v>
      </c>
      <c r="I1831" s="92" t="s">
        <v>5</v>
      </c>
      <c r="J1831" s="92" t="s">
        <v>6</v>
      </c>
      <c r="K1831" s="92" t="s">
        <v>257</v>
      </c>
      <c r="L1831" s="92" t="s">
        <v>258</v>
      </c>
      <c r="M1831" s="92"/>
    </row>
    <row r="1832" spans="2:13" ht="10" hidden="1" customHeight="1" outlineLevel="1" x14ac:dyDescent="0.15">
      <c r="H1832" s="1"/>
      <c r="I1832" s="1"/>
      <c r="J1832" s="1"/>
      <c r="K1832" s="1"/>
      <c r="L1832" s="1"/>
    </row>
    <row r="1833" spans="2:13" ht="15" hidden="1" customHeight="1" outlineLevel="1" x14ac:dyDescent="0.15">
      <c r="D1833" s="9" t="s">
        <v>8</v>
      </c>
      <c r="F1833" s="1"/>
      <c r="H1833" s="99" t="str" cm="1">
        <f t="array" ref="H1833">IF(OR(E1834:E1835 = "!"), "Red alert = missing data","")</f>
        <v/>
      </c>
      <c r="I1833" s="1"/>
      <c r="J1833" s="1"/>
      <c r="K1833" s="1"/>
      <c r="L1833" s="1"/>
    </row>
    <row r="1834" spans="2:13" s="1" customFormat="1" ht="15" hidden="1" customHeight="1" outlineLevel="1" x14ac:dyDescent="0.15">
      <c r="B1834" s="7"/>
      <c r="D1834" s="59" t="s">
        <v>309</v>
      </c>
      <c r="E1834" s="61" t="str" cm="1">
        <f t="array" ref="E1834">IF(MAX((H1829:L1829&gt;=H1818:L1818) * (H1829:L1829 &lt;&gt; 0) * (H1834:L1834=0)) &gt;0, "!", "")</f>
        <v/>
      </c>
      <c r="F1834" s="8" t="s">
        <v>18</v>
      </c>
      <c r="H1834" s="23"/>
      <c r="I1834" s="23"/>
      <c r="J1834" s="23"/>
      <c r="K1834" s="23"/>
      <c r="L1834" s="23"/>
    </row>
    <row r="1835" spans="2:13" s="1" customFormat="1" ht="15" hidden="1" customHeight="1" outlineLevel="1" x14ac:dyDescent="0.15">
      <c r="B1835" s="7"/>
      <c r="D1835" s="59" t="s">
        <v>310</v>
      </c>
      <c r="E1835" s="61" t="str" cm="1">
        <f t="array" ref="E1835">IF(MAX((H1829:L1829&lt;H1818:L1818) * (H1829:L1829 &lt;&gt; 0) * (H1835:L1835=0)) &gt;0, "!", "")</f>
        <v/>
      </c>
      <c r="F1835" s="8" t="s">
        <v>18</v>
      </c>
      <c r="H1835" s="23"/>
      <c r="I1835" s="23"/>
      <c r="J1835" s="23"/>
      <c r="K1835" s="23"/>
      <c r="L1835" s="23"/>
    </row>
    <row r="1836" spans="2:13" s="1" customFormat="1" ht="15" hidden="1" customHeight="1" outlineLevel="1" x14ac:dyDescent="0.15">
      <c r="B1836" s="7"/>
      <c r="D1836" s="59" t="s">
        <v>305</v>
      </c>
      <c r="E1836"/>
      <c r="F1836" s="8" t="s">
        <v>18</v>
      </c>
      <c r="H1836" s="29">
        <f>H1834+IF(H1829&lt;H1818, H1835, 0)</f>
        <v>0</v>
      </c>
      <c r="I1836" s="29">
        <f>I1834+IF(I1829&lt;I1818, I1835, 0)</f>
        <v>0</v>
      </c>
      <c r="J1836" s="29">
        <f>J1834+IF(J1829&lt;J1818, J1835, 0)</f>
        <v>0</v>
      </c>
      <c r="K1836" s="29">
        <f>K1834+IF(K1829&lt;K1818, K1835, 0)</f>
        <v>0</v>
      </c>
      <c r="L1836" s="29">
        <f>L1834+IF(L1829&lt;L1818, L1835, 0)</f>
        <v>0</v>
      </c>
    </row>
    <row r="1837" spans="2:13" hidden="1" outlineLevel="1" x14ac:dyDescent="0.15">
      <c r="D1837" s="1"/>
      <c r="E1837" s="1"/>
      <c r="F1837" s="1"/>
      <c r="H1837" s="1"/>
      <c r="I1837" s="1"/>
      <c r="J1837" s="1"/>
      <c r="K1837" s="1"/>
      <c r="L1837" s="1"/>
    </row>
    <row r="1838" spans="2:13" s="1" customFormat="1" ht="18" hidden="1" customHeight="1" outlineLevel="1" x14ac:dyDescent="0.15">
      <c r="B1838" s="7"/>
      <c r="C1838" s="91" t="s">
        <v>10</v>
      </c>
      <c r="D1838" s="91"/>
      <c r="E1838" s="91"/>
      <c r="F1838" s="92"/>
      <c r="G1838" s="92"/>
      <c r="H1838" s="97" t="s">
        <v>4</v>
      </c>
      <c r="I1838" s="92" t="s">
        <v>5</v>
      </c>
      <c r="J1838" s="92" t="s">
        <v>6</v>
      </c>
      <c r="K1838" s="92" t="s">
        <v>257</v>
      </c>
      <c r="L1838" s="92" t="s">
        <v>258</v>
      </c>
      <c r="M1838" s="92"/>
    </row>
    <row r="1839" spans="2:13" ht="10" hidden="1" customHeight="1" outlineLevel="1" x14ac:dyDescent="0.15"/>
    <row r="1840" spans="2:13" s="1" customFormat="1" ht="15" hidden="1" customHeight="1" outlineLevel="1" x14ac:dyDescent="0.15">
      <c r="B1840" s="7"/>
      <c r="D1840" s="9" t="s">
        <v>17</v>
      </c>
      <c r="F1840" s="8" t="s">
        <v>9</v>
      </c>
      <c r="H1840" s="29">
        <f>H1836</f>
        <v>0</v>
      </c>
      <c r="I1840" s="29">
        <f>I1836</f>
        <v>0</v>
      </c>
      <c r="J1840" s="29">
        <f>J1836</f>
        <v>0</v>
      </c>
      <c r="K1840" s="29">
        <f>K1836</f>
        <v>0</v>
      </c>
      <c r="L1840" s="29">
        <f>L1836</f>
        <v>0</v>
      </c>
    </row>
    <row r="1841" spans="2:13" ht="4" hidden="1" customHeight="1" outlineLevel="1" x14ac:dyDescent="0.15">
      <c r="D1841" s="9"/>
      <c r="F1841" s="1"/>
      <c r="H1841" s="1"/>
      <c r="I1841" s="1"/>
      <c r="J1841" s="1"/>
      <c r="K1841" s="1"/>
      <c r="L1841" s="1"/>
    </row>
    <row r="1842" spans="2:13" s="1" customFormat="1" ht="15" hidden="1" customHeight="1" outlineLevel="1" x14ac:dyDescent="0.15">
      <c r="B1842" s="7"/>
      <c r="D1842" s="9" t="s">
        <v>249</v>
      </c>
      <c r="F1842" s="8" t="s">
        <v>9</v>
      </c>
      <c r="H1842" s="29">
        <f>IF(H1829&lt;H1818, H1835, 0)</f>
        <v>0</v>
      </c>
      <c r="I1842" s="29">
        <f>IF(I1829&lt;I1818, I1835, 0)</f>
        <v>0</v>
      </c>
      <c r="J1842" s="29">
        <f>IF(J1829&lt;J1818, J1835, 0)</f>
        <v>0</v>
      </c>
      <c r="K1842" s="29">
        <f>IF(K1829&lt;K1818, K1835, 0)</f>
        <v>0</v>
      </c>
      <c r="L1842" s="29">
        <f>IF(L1829&lt;L1818, L1835, 0)</f>
        <v>0</v>
      </c>
    </row>
    <row r="1843" spans="2:13" ht="4" hidden="1" customHeight="1" outlineLevel="1" x14ac:dyDescent="0.15">
      <c r="D1843" s="9"/>
      <c r="F1843" s="1"/>
      <c r="H1843" s="1"/>
      <c r="I1843" s="1"/>
      <c r="J1843" s="1"/>
      <c r="K1843" s="1"/>
      <c r="L1843" s="1"/>
    </row>
    <row r="1844" spans="2:13" s="1" customFormat="1" ht="15" hidden="1" customHeight="1" outlineLevel="1" x14ac:dyDescent="0.15">
      <c r="B1844" s="7"/>
      <c r="D1844" s="9" t="s">
        <v>11</v>
      </c>
      <c r="F1844" s="8" t="str">
        <f>ReportingCurrencyUnitLables</f>
        <v>USD 000s</v>
      </c>
      <c r="H1844" s="29">
        <f>H1818 * H1836 / 1000</f>
        <v>0</v>
      </c>
      <c r="I1844" s="29">
        <f>I1818 * I1836 / 1000</f>
        <v>0</v>
      </c>
      <c r="J1844" s="29">
        <f>J1818 * J1836 / 1000</f>
        <v>0</v>
      </c>
      <c r="K1844" s="29">
        <f>K1818 * K1836 / 1000</f>
        <v>0</v>
      </c>
      <c r="L1844" s="29">
        <f>L1818 * L1836 / 1000</f>
        <v>0</v>
      </c>
    </row>
    <row r="1845" spans="2:13" ht="4" hidden="1" customHeight="1" outlineLevel="1" x14ac:dyDescent="0.15">
      <c r="D1845" s="9"/>
      <c r="F1845" s="1"/>
      <c r="H1845" s="1"/>
      <c r="I1845" s="1"/>
      <c r="J1845" s="1"/>
      <c r="K1845" s="1"/>
      <c r="L1845" s="1"/>
    </row>
    <row r="1846" spans="2:13" s="1" customFormat="1" ht="15" hidden="1" customHeight="1" outlineLevel="1" x14ac:dyDescent="0.15">
      <c r="B1846" s="7"/>
      <c r="D1846" s="9" t="s">
        <v>13</v>
      </c>
      <c r="F1846" s="8" t="s">
        <v>14</v>
      </c>
      <c r="H1846" s="30">
        <f>IF(H1840=0,0,H1842 / H1840)</f>
        <v>0</v>
      </c>
      <c r="I1846" s="30">
        <f>IF(I1840=0,0,I1842 / I1840)</f>
        <v>0</v>
      </c>
      <c r="J1846" s="30">
        <f>IF(J1840=0,0,J1842 / J1840)</f>
        <v>0</v>
      </c>
      <c r="K1846" s="30">
        <f>IF(K1840=0,0,K1842 / K1840)</f>
        <v>0</v>
      </c>
      <c r="L1846" s="30">
        <f>IF(L1840=0,0,L1842 / L1840)</f>
        <v>0</v>
      </c>
    </row>
    <row r="1847" spans="2:13" ht="4" hidden="1" customHeight="1" outlineLevel="1" x14ac:dyDescent="0.15">
      <c r="D1847" s="9"/>
      <c r="F1847" s="1"/>
      <c r="H1847" s="1"/>
      <c r="I1847" s="1"/>
      <c r="J1847" s="1"/>
      <c r="K1847" s="1"/>
      <c r="L1847" s="1"/>
    </row>
    <row r="1848" spans="2:13" ht="15" hidden="1" customHeight="1" outlineLevel="1" x14ac:dyDescent="0.15">
      <c r="D1848" s="9" t="s">
        <v>302</v>
      </c>
      <c r="F1848" s="8" t="str">
        <f>ReportingCurrencyUnitLables</f>
        <v>USD 000s</v>
      </c>
      <c r="G1848" s="1"/>
      <c r="H1848" s="29">
        <f>MAX(0, H1818-H1829) * H1842 / 1000</f>
        <v>0</v>
      </c>
      <c r="I1848" s="29">
        <f t="shared" ref="I1848:L1848" si="59">MAX(0, I1818-I1829) * I1842 / 1000</f>
        <v>0</v>
      </c>
      <c r="J1848" s="29">
        <f t="shared" si="59"/>
        <v>0</v>
      </c>
      <c r="K1848" s="29">
        <f t="shared" si="59"/>
        <v>0</v>
      </c>
      <c r="L1848" s="29">
        <f t="shared" si="59"/>
        <v>0</v>
      </c>
    </row>
    <row r="1849" spans="2:13" ht="4" hidden="1" customHeight="1" outlineLevel="1" x14ac:dyDescent="0.15">
      <c r="D1849" s="9"/>
      <c r="F1849" s="1"/>
      <c r="H1849" s="1"/>
      <c r="I1849" s="1"/>
      <c r="J1849" s="1"/>
      <c r="K1849" s="1"/>
      <c r="L1849" s="1"/>
    </row>
    <row r="1850" spans="2:13" s="1" customFormat="1" ht="15" hidden="1" customHeight="1" outlineLevel="1" x14ac:dyDescent="0.15">
      <c r="B1850" s="7"/>
      <c r="D1850" s="9" t="s">
        <v>252</v>
      </c>
      <c r="F1850" s="8" t="s">
        <v>250</v>
      </c>
      <c r="H1850" s="30">
        <f>IF(H1844=0, 0, H1848/H1844)</f>
        <v>0</v>
      </c>
      <c r="I1850" s="30">
        <f>IF(I1844=0, 0, I1848/I1844)</f>
        <v>0</v>
      </c>
      <c r="J1850" s="30">
        <f>IF(J1844=0, 0, J1848/J1844)</f>
        <v>0</v>
      </c>
      <c r="K1850" s="30">
        <f>IF(K1844=0, 0, K1848/K1844)</f>
        <v>0</v>
      </c>
      <c r="L1850" s="30">
        <f>IF(L1844=0, 0, L1848/L1844)</f>
        <v>0</v>
      </c>
    </row>
    <row r="1851" spans="2:13" ht="4" hidden="1" customHeight="1" outlineLevel="1" x14ac:dyDescent="0.15">
      <c r="D1851" s="9"/>
      <c r="F1851" s="1"/>
      <c r="H1851" s="1"/>
      <c r="I1851" s="1"/>
      <c r="J1851" s="1"/>
      <c r="K1851" s="1"/>
      <c r="L1851" s="1"/>
    </row>
    <row r="1852" spans="2:13" s="1" customFormat="1" ht="15" hidden="1" customHeight="1" outlineLevel="1" x14ac:dyDescent="0.15">
      <c r="B1852" s="7"/>
      <c r="C1852" s="7"/>
      <c r="D1852" s="9" t="s">
        <v>251</v>
      </c>
      <c r="F1852" s="8" t="s">
        <v>259</v>
      </c>
      <c r="H1852" s="31"/>
      <c r="I1852" s="30">
        <f>IF(H1850=0, 0, -(I1850-H1850) / H1850)</f>
        <v>0</v>
      </c>
      <c r="J1852" s="30">
        <f>IF(I1850=0, 0, -(J1850-I1850) / I1850)</f>
        <v>0</v>
      </c>
      <c r="K1852" s="30">
        <f>IF(J1850=0, 0, -(K1850-J1850) / J1850)</f>
        <v>0</v>
      </c>
      <c r="L1852" s="30">
        <f>IF(K1850=0, 0, -(L1850-K1850) / K1850)</f>
        <v>0</v>
      </c>
    </row>
    <row r="1853" spans="2:13" hidden="1" outlineLevel="1" x14ac:dyDescent="0.15"/>
    <row r="1854" spans="2:13" s="1" customFormat="1" ht="18" hidden="1" customHeight="1" outlineLevel="1" x14ac:dyDescent="0.15">
      <c r="B1854" s="7"/>
      <c r="C1854" s="91" t="s">
        <v>241</v>
      </c>
      <c r="D1854" s="91"/>
      <c r="E1854" s="93">
        <f>IF(AND(J1805 = "Yes", OR(ISBLANK(Worker_Type_Filter), Worker_Type_Filter = H1810),
 OR(ISBLANK(Country_Filter), Country_Filter = J1810)), 1, 0)</f>
        <v>1</v>
      </c>
      <c r="F1854" s="92"/>
      <c r="G1854" s="92"/>
      <c r="H1854" s="92" t="s">
        <v>4</v>
      </c>
      <c r="I1854" s="92" t="s">
        <v>5</v>
      </c>
      <c r="J1854" s="92" t="s">
        <v>6</v>
      </c>
      <c r="K1854" s="92" t="s">
        <v>257</v>
      </c>
      <c r="L1854" s="92" t="s">
        <v>258</v>
      </c>
      <c r="M1854" s="92"/>
    </row>
    <row r="1855" spans="2:13" ht="10" hidden="1" customHeight="1" outlineLevel="1" x14ac:dyDescent="0.15">
      <c r="C1855" s="43" t="s">
        <v>248</v>
      </c>
    </row>
    <row r="1856" spans="2:13" ht="4" hidden="1" customHeight="1" outlineLevel="1" x14ac:dyDescent="0.15"/>
    <row r="1857" spans="2:14" s="1" customFormat="1" ht="15" hidden="1" customHeight="1" outlineLevel="1" x14ac:dyDescent="0.15">
      <c r="B1857" s="7"/>
      <c r="C1857" s="19">
        <v>1</v>
      </c>
      <c r="D1857" s="9" t="s">
        <v>17</v>
      </c>
      <c r="F1857" s="8" t="s">
        <v>9</v>
      </c>
      <c r="H1857" s="29">
        <f>H1840 * $E1854</f>
        <v>0</v>
      </c>
      <c r="I1857" s="29">
        <f>I1840 * $E1854</f>
        <v>0</v>
      </c>
      <c r="J1857" s="29">
        <f>J1840 * $E1854</f>
        <v>0</v>
      </c>
      <c r="K1857" s="29">
        <f>K1840 * $E1854</f>
        <v>0</v>
      </c>
      <c r="L1857" s="29">
        <f>L1840 * $E1854</f>
        <v>0</v>
      </c>
    </row>
    <row r="1858" spans="2:14" ht="4" hidden="1" customHeight="1" outlineLevel="1" x14ac:dyDescent="0.15">
      <c r="D1858" s="9"/>
      <c r="F1858" s="1"/>
      <c r="H1858" s="1"/>
      <c r="I1858" s="1"/>
      <c r="J1858" s="1"/>
      <c r="K1858" s="1"/>
      <c r="L1858" s="1"/>
    </row>
    <row r="1859" spans="2:14" s="1" customFormat="1" ht="15" hidden="1" customHeight="1" outlineLevel="1" x14ac:dyDescent="0.15">
      <c r="B1859" s="7"/>
      <c r="C1859" s="19">
        <v>2</v>
      </c>
      <c r="D1859" s="9" t="s">
        <v>249</v>
      </c>
      <c r="F1859" s="8" t="s">
        <v>9</v>
      </c>
      <c r="H1859" s="29">
        <f>H1842 * $E1854</f>
        <v>0</v>
      </c>
      <c r="I1859" s="29">
        <f>I1842 * $E1854</f>
        <v>0</v>
      </c>
      <c r="J1859" s="29">
        <f>J1842 * $E1854</f>
        <v>0</v>
      </c>
      <c r="K1859" s="29">
        <f>K1842 * $E1854</f>
        <v>0</v>
      </c>
      <c r="L1859" s="29">
        <f>L1842 * $E1854</f>
        <v>0</v>
      </c>
    </row>
    <row r="1860" spans="2:14" ht="4" hidden="1" customHeight="1" outlineLevel="1" x14ac:dyDescent="0.15">
      <c r="D1860" s="9"/>
      <c r="F1860" s="1"/>
      <c r="H1860" s="1"/>
      <c r="I1860" s="1"/>
      <c r="J1860" s="1"/>
      <c r="K1860" s="1"/>
      <c r="L1860" s="1"/>
    </row>
    <row r="1861" spans="2:14" s="1" customFormat="1" ht="15" hidden="1" customHeight="1" outlineLevel="1" x14ac:dyDescent="0.15">
      <c r="B1861" s="7"/>
      <c r="C1861" s="19">
        <v>3</v>
      </c>
      <c r="D1861" s="9" t="s">
        <v>11</v>
      </c>
      <c r="F1861" s="8" t="str">
        <f>ReportingCurrencyUnitLables</f>
        <v>USD 000s</v>
      </c>
      <c r="H1861" s="29">
        <f>H1844 * $E1854</f>
        <v>0</v>
      </c>
      <c r="I1861" s="29">
        <f>I1844 * $E1854</f>
        <v>0</v>
      </c>
      <c r="J1861" s="29">
        <f>J1844 * $E1854</f>
        <v>0</v>
      </c>
      <c r="K1861" s="29">
        <f>K1844 * $E1854</f>
        <v>0</v>
      </c>
      <c r="L1861" s="29">
        <f>L1844 * $E1854</f>
        <v>0</v>
      </c>
    </row>
    <row r="1862" spans="2:14" ht="4" hidden="1" customHeight="1" outlineLevel="1" x14ac:dyDescent="0.15">
      <c r="D1862" s="9"/>
      <c r="F1862" s="1"/>
      <c r="H1862" s="1"/>
      <c r="I1862" s="1"/>
      <c r="J1862" s="1"/>
      <c r="K1862" s="1"/>
      <c r="L1862" s="1"/>
    </row>
    <row r="1863" spans="2:14" s="1" customFormat="1" ht="15" hidden="1" customHeight="1" outlineLevel="1" x14ac:dyDescent="0.15">
      <c r="B1863" s="7"/>
      <c r="C1863" s="19">
        <v>4</v>
      </c>
      <c r="D1863" s="9" t="s">
        <v>256</v>
      </c>
      <c r="F1863" s="8" t="str">
        <f>ReportingCurrencyUnitLables</f>
        <v>USD 000s</v>
      </c>
      <c r="H1863" s="29">
        <f>H1848 * $E1854</f>
        <v>0</v>
      </c>
      <c r="I1863" s="29">
        <f>I1848 * $E1854</f>
        <v>0</v>
      </c>
      <c r="J1863" s="29">
        <f>J1848 * $E1854</f>
        <v>0</v>
      </c>
      <c r="K1863" s="29">
        <f>K1848 * $E1854</f>
        <v>0</v>
      </c>
      <c r="L1863" s="29">
        <f>L1848 * $E1854</f>
        <v>0</v>
      </c>
    </row>
    <row r="1864" spans="2:14" ht="4" hidden="1" customHeight="1" outlineLevel="1" x14ac:dyDescent="0.15">
      <c r="D1864" s="9"/>
      <c r="F1864" s="1"/>
      <c r="H1864" s="1"/>
      <c r="I1864" s="1"/>
      <c r="J1864" s="1"/>
      <c r="K1864" s="1"/>
      <c r="L1864" s="1"/>
    </row>
    <row r="1865" spans="2:14" ht="10" hidden="1" customHeight="1" outlineLevel="1" x14ac:dyDescent="0.15">
      <c r="B1865" s="44"/>
      <c r="C1865" s="41"/>
      <c r="D1865" s="41"/>
      <c r="E1865" s="41"/>
      <c r="F1865" s="41"/>
      <c r="G1865" s="41"/>
      <c r="H1865" s="41"/>
      <c r="I1865" s="45"/>
      <c r="J1865" s="45"/>
      <c r="K1865" s="45"/>
      <c r="L1865" s="41"/>
      <c r="M1865" s="41"/>
      <c r="N1865" s="1"/>
    </row>
    <row r="1866" spans="2:14" ht="10" customHeight="1" x14ac:dyDescent="0.15">
      <c r="B1866" s="44"/>
      <c r="C1866" s="41"/>
      <c r="D1866" s="41"/>
      <c r="E1866" s="41"/>
      <c r="F1866" s="41"/>
      <c r="G1866" s="41"/>
      <c r="H1866" s="41"/>
      <c r="I1866" s="45"/>
      <c r="J1866" s="45"/>
      <c r="K1866" s="45"/>
      <c r="L1866" s="41"/>
      <c r="M1866" s="41"/>
      <c r="N1866" s="1"/>
    </row>
    <row r="1867" spans="2:14" s="1" customFormat="1" ht="19" collapsed="1" x14ac:dyDescent="0.15">
      <c r="B1867" s="83" cm="1">
        <f t="array" aca="1" ref="B1867" ca="1">MAX($B$2:OFFSET(B1867,-1,0)+1)</f>
        <v>31</v>
      </c>
      <c r="C1867" s="84" t="str">
        <f>UPPER(J1872) &amp;" / " &amp; K1872  &amp; " / " &amp; L1872 &amp; " / " &amp; H1872</f>
        <v xml:space="preserve"> /  /  / </v>
      </c>
      <c r="D1867" s="84"/>
      <c r="E1867" s="41"/>
      <c r="F1867" s="41"/>
      <c r="G1867" s="41"/>
      <c r="H1867" s="61" t="str">
        <f>IF(COUNTIF(E1869:E1925, "!")&gt;0, "!", "")</f>
        <v/>
      </c>
      <c r="I1867" s="18" t="s">
        <v>240</v>
      </c>
      <c r="J1867" s="2" t="s">
        <v>210</v>
      </c>
      <c r="K1867" s="18" t="s">
        <v>267</v>
      </c>
      <c r="L1867" s="42">
        <f>E1916</f>
        <v>1</v>
      </c>
      <c r="M1867" s="41"/>
    </row>
    <row r="1868" spans="2:14" s="1" customFormat="1" ht="4" hidden="1" customHeight="1" outlineLevel="1" x14ac:dyDescent="0.15">
      <c r="B1868" s="88"/>
      <c r="C1868" s="89"/>
      <c r="D1868" s="89"/>
      <c r="E1868" s="89"/>
      <c r="F1868" s="89"/>
      <c r="G1868" s="89"/>
      <c r="H1868" s="89"/>
      <c r="I1868" s="90"/>
      <c r="J1868" s="90"/>
      <c r="K1868" s="90"/>
      <c r="L1868" s="89"/>
      <c r="M1868" s="89"/>
    </row>
    <row r="1869" spans="2:14" ht="10" hidden="1" customHeight="1" outlineLevel="1" x14ac:dyDescent="0.15"/>
    <row r="1870" spans="2:14" ht="15" hidden="1" customHeight="1" outlineLevel="1" x14ac:dyDescent="0.15">
      <c r="D1870" s="1"/>
      <c r="E1870" s="1"/>
      <c r="H1870" s="4" t="s">
        <v>1</v>
      </c>
      <c r="J1870" s="4" t="s">
        <v>0</v>
      </c>
      <c r="K1870" s="4" t="s">
        <v>209</v>
      </c>
      <c r="L1870" s="4" t="s">
        <v>264</v>
      </c>
    </row>
    <row r="1871" spans="2:14" ht="5" hidden="1" customHeight="1" outlineLevel="1" x14ac:dyDescent="0.15">
      <c r="D1871" s="1"/>
      <c r="E1871" s="1"/>
      <c r="H1871" s="1"/>
      <c r="J1871" s="1"/>
      <c r="K1871" s="1"/>
      <c r="L1871" s="1"/>
    </row>
    <row r="1872" spans="2:14" ht="15" hidden="1" customHeight="1" outlineLevel="1" x14ac:dyDescent="0.15">
      <c r="D1872" s="9" t="s">
        <v>2</v>
      </c>
      <c r="E1872" s="1"/>
      <c r="H1872" s="2"/>
      <c r="J1872" s="2"/>
      <c r="K1872" s="2"/>
      <c r="L1872" s="2"/>
    </row>
    <row r="1873" spans="2:13" hidden="1" outlineLevel="1" x14ac:dyDescent="0.15">
      <c r="D1873" s="1"/>
      <c r="E1873" s="1"/>
      <c r="F1873" s="1"/>
      <c r="H1873" s="1"/>
      <c r="I1873" s="1"/>
      <c r="J1873" s="1"/>
      <c r="K1873" s="1"/>
      <c r="L1873" s="1"/>
    </row>
    <row r="1874" spans="2:13" s="1" customFormat="1" ht="18" hidden="1" customHeight="1" outlineLevel="1" x14ac:dyDescent="0.15">
      <c r="B1874" s="7"/>
      <c r="C1874" s="91" t="s">
        <v>3</v>
      </c>
      <c r="D1874" s="91"/>
      <c r="E1874" s="91"/>
      <c r="F1874" s="92"/>
      <c r="G1874" s="92"/>
      <c r="H1874" s="92" t="s">
        <v>4</v>
      </c>
      <c r="I1874" s="92" t="s">
        <v>5</v>
      </c>
      <c r="J1874" s="92" t="s">
        <v>6</v>
      </c>
      <c r="K1874" s="92" t="s">
        <v>257</v>
      </c>
      <c r="L1874" s="92" t="s">
        <v>258</v>
      </c>
      <c r="M1874" s="92"/>
    </row>
    <row r="1875" spans="2:13" ht="10" hidden="1" customHeight="1" outlineLevel="1" x14ac:dyDescent="0.15">
      <c r="H1875" s="1"/>
      <c r="I1875" s="1"/>
      <c r="J1875" s="1"/>
      <c r="K1875" s="1"/>
      <c r="L1875" s="1"/>
    </row>
    <row r="1876" spans="2:13" s="1" customFormat="1" ht="15" hidden="1" customHeight="1" outlineLevel="1" x14ac:dyDescent="0.15">
      <c r="B1876" s="7"/>
      <c r="D1876" s="9" t="s">
        <v>3</v>
      </c>
      <c r="F1876" s="17" t="s">
        <v>321</v>
      </c>
      <c r="H1876" s="22"/>
      <c r="I1876" s="22"/>
      <c r="J1876" s="22"/>
      <c r="K1876" s="22"/>
      <c r="L1876" s="22"/>
    </row>
    <row r="1877" spans="2:13" ht="4" hidden="1" customHeight="1" outlineLevel="1" x14ac:dyDescent="0.15">
      <c r="D1877" s="1"/>
      <c r="E1877" s="1"/>
      <c r="F1877" s="1"/>
      <c r="H1877" s="1"/>
      <c r="I1877" s="1"/>
      <c r="J1877" s="1"/>
      <c r="K1877" s="1"/>
      <c r="L1877" s="1"/>
    </row>
    <row r="1878" spans="2:13" s="1" customFormat="1" ht="15" hidden="1" customHeight="1" outlineLevel="1" x14ac:dyDescent="0.15">
      <c r="B1878" s="7"/>
      <c r="D1878" s="9" t="s">
        <v>246</v>
      </c>
      <c r="F1878" s="8" t="str">
        <f>F1880 &amp; ":" &amp; F1876</f>
        <v>USD:[currency code]</v>
      </c>
      <c r="H1878" s="24"/>
      <c r="I1878" s="24"/>
      <c r="J1878" s="24"/>
      <c r="K1878" s="24"/>
      <c r="L1878" s="24"/>
    </row>
    <row r="1879" spans="2:13" ht="4" hidden="1" customHeight="1" outlineLevel="1" x14ac:dyDescent="0.15">
      <c r="D1879" s="1"/>
      <c r="E1879" s="1"/>
      <c r="F1879" s="1"/>
      <c r="H1879" s="1"/>
      <c r="I1879" s="1"/>
      <c r="J1879" s="1"/>
      <c r="K1879" s="1"/>
      <c r="L1879" s="1"/>
    </row>
    <row r="1880" spans="2:13" s="1" customFormat="1" ht="15" hidden="1" customHeight="1" outlineLevel="1" x14ac:dyDescent="0.15">
      <c r="B1880" s="7"/>
      <c r="D1880" s="9" t="s">
        <v>16</v>
      </c>
      <c r="F1880" s="8" t="str">
        <f>ReportingCurrency</f>
        <v>USD</v>
      </c>
      <c r="H1880" s="28">
        <f>IF(H1878=0, 0, H1876/H1878)</f>
        <v>0</v>
      </c>
      <c r="I1880" s="28">
        <f>IF(I1878=0, 0, I1876/I1878)</f>
        <v>0</v>
      </c>
      <c r="J1880" s="28">
        <f>IF(J1878=0, 0, J1876/J1878)</f>
        <v>0</v>
      </c>
      <c r="K1880" s="28">
        <f>IF(K1878=0, 0, K1876/K1878)</f>
        <v>0</v>
      </c>
      <c r="L1880" s="28">
        <f>IF(L1878=0, 0, L1876/L1878)</f>
        <v>0</v>
      </c>
    </row>
    <row r="1881" spans="2:13" ht="4" hidden="1" customHeight="1" outlineLevel="1" x14ac:dyDescent="0.15">
      <c r="D1881" s="1"/>
      <c r="E1881" s="1"/>
      <c r="F1881" s="1"/>
      <c r="H1881" s="1"/>
      <c r="I1881" s="1"/>
      <c r="J1881" s="1"/>
      <c r="K1881" s="1"/>
      <c r="L1881" s="1"/>
    </row>
    <row r="1882" spans="2:13" s="1" customFormat="1" ht="15" hidden="1" customHeight="1" outlineLevel="1" x14ac:dyDescent="0.15">
      <c r="B1882" s="7"/>
      <c r="D1882" s="9" t="s">
        <v>253</v>
      </c>
      <c r="F1882" s="8" t="s">
        <v>254</v>
      </c>
      <c r="H1882" s="2"/>
      <c r="I1882" s="2"/>
      <c r="J1882" s="2"/>
      <c r="K1882" s="2"/>
      <c r="L1882" s="2"/>
    </row>
    <row r="1883" spans="2:13" ht="4" hidden="1" customHeight="1" outlineLevel="1" x14ac:dyDescent="0.15">
      <c r="D1883" s="1"/>
      <c r="E1883" s="1"/>
      <c r="F1883" s="1"/>
      <c r="H1883" s="1"/>
      <c r="I1883" s="1"/>
      <c r="J1883" s="1"/>
      <c r="K1883" s="1"/>
      <c r="L1883" s="1"/>
    </row>
    <row r="1884" spans="2:13" s="1" customFormat="1" ht="15" hidden="1" customHeight="1" outlineLevel="1" x14ac:dyDescent="0.15">
      <c r="B1884" s="7"/>
      <c r="D1884" s="9" t="s">
        <v>280</v>
      </c>
      <c r="F1884" s="8" t="s">
        <v>255</v>
      </c>
      <c r="H1884" s="25"/>
      <c r="I1884" s="25"/>
      <c r="J1884" s="25"/>
      <c r="K1884" s="25"/>
      <c r="L1884" s="25"/>
    </row>
    <row r="1885" spans="2:13" hidden="1" outlineLevel="1" x14ac:dyDescent="0.15">
      <c r="D1885" s="1"/>
      <c r="E1885" s="1"/>
      <c r="F1885" s="1"/>
      <c r="H1885" s="1"/>
      <c r="I1885" s="1"/>
      <c r="J1885" s="1"/>
      <c r="K1885" s="1"/>
      <c r="L1885" s="1"/>
    </row>
    <row r="1886" spans="2:13" s="1" customFormat="1" ht="18" hidden="1" customHeight="1" outlineLevel="1" x14ac:dyDescent="0.15">
      <c r="B1886" s="7"/>
      <c r="C1886" s="91" t="s">
        <v>311</v>
      </c>
      <c r="D1886" s="91"/>
      <c r="E1886" s="91"/>
      <c r="F1886" s="92"/>
      <c r="G1886" s="92"/>
      <c r="H1886" s="92" t="s">
        <v>4</v>
      </c>
      <c r="I1886" s="92" t="s">
        <v>5</v>
      </c>
      <c r="J1886" s="92" t="s">
        <v>6</v>
      </c>
      <c r="K1886" s="92" t="s">
        <v>257</v>
      </c>
      <c r="L1886" s="92" t="s">
        <v>258</v>
      </c>
      <c r="M1886" s="92"/>
    </row>
    <row r="1887" spans="2:13" ht="10" hidden="1" customHeight="1" outlineLevel="1" x14ac:dyDescent="0.15">
      <c r="H1887" s="1"/>
      <c r="I1887" s="1"/>
      <c r="J1887" s="1"/>
      <c r="K1887" s="1"/>
      <c r="L1887" s="1"/>
    </row>
    <row r="1888" spans="2:13" s="1" customFormat="1" ht="15" hidden="1" customHeight="1" outlineLevel="1" x14ac:dyDescent="0.15">
      <c r="B1888" s="7"/>
      <c r="C1888" s="62"/>
      <c r="D1888" s="9" t="s">
        <v>318</v>
      </c>
      <c r="E1888"/>
      <c r="F1888" s="58" t="str">
        <f>F1876</f>
        <v>[currency code]</v>
      </c>
      <c r="H1888" s="23"/>
      <c r="I1888" s="23"/>
      <c r="J1888" s="23"/>
      <c r="K1888" s="23"/>
      <c r="L1888" s="23"/>
    </row>
    <row r="1889" spans="2:13" ht="10" hidden="1" customHeight="1" outlineLevel="1" x14ac:dyDescent="0.15">
      <c r="D1889" s="1"/>
      <c r="F1889" s="1"/>
      <c r="H1889" s="1"/>
      <c r="I1889" s="1"/>
      <c r="J1889" s="1"/>
      <c r="K1889" s="1"/>
      <c r="L1889" s="1"/>
    </row>
    <row r="1890" spans="2:13" ht="15" hidden="1" customHeight="1" outlineLevel="1" x14ac:dyDescent="0.15">
      <c r="D1890" s="60"/>
      <c r="F1890" s="1"/>
      <c r="H1890" s="98" t="s">
        <v>312</v>
      </c>
      <c r="I1890" s="1"/>
      <c r="J1890" s="1"/>
      <c r="K1890" s="1"/>
      <c r="L1890" s="1"/>
    </row>
    <row r="1891" spans="2:13" s="1" customFormat="1" ht="15" hidden="1" customHeight="1" outlineLevel="1" x14ac:dyDescent="0.15">
      <c r="B1891" s="7"/>
      <c r="D1891" s="9" t="s">
        <v>319</v>
      </c>
      <c r="E1891"/>
      <c r="F1891" s="8" t="str">
        <f t="shared" ref="F1891" si="60">ReportingCurrency</f>
        <v>USD</v>
      </c>
      <c r="H1891" s="28">
        <f>IF(H1878=0, 0, H1888/H1878)</f>
        <v>0</v>
      </c>
      <c r="I1891" s="28">
        <f>IF(I1878=0, 0, I1888/I1878)</f>
        <v>0</v>
      </c>
      <c r="J1891" s="28">
        <f>IF(J1878=0, 0, J1888/J1878)</f>
        <v>0</v>
      </c>
      <c r="K1891" s="28">
        <f>IF(K1878=0, 0, K1888/K1878)</f>
        <v>0</v>
      </c>
      <c r="L1891" s="28">
        <f>IF(L1878=0, 0, L1888/L1878)</f>
        <v>0</v>
      </c>
    </row>
    <row r="1892" spans="2:13" hidden="1" outlineLevel="1" x14ac:dyDescent="0.15"/>
    <row r="1893" spans="2:13" s="1" customFormat="1" ht="18" hidden="1" customHeight="1" outlineLevel="1" x14ac:dyDescent="0.15">
      <c r="B1893" s="7"/>
      <c r="C1893" s="91" t="s">
        <v>8</v>
      </c>
      <c r="D1893" s="91"/>
      <c r="E1893" s="91"/>
      <c r="F1893" s="92"/>
      <c r="G1893" s="92"/>
      <c r="H1893" s="92" t="s">
        <v>4</v>
      </c>
      <c r="I1893" s="92" t="s">
        <v>5</v>
      </c>
      <c r="J1893" s="92" t="s">
        <v>6</v>
      </c>
      <c r="K1893" s="92" t="s">
        <v>257</v>
      </c>
      <c r="L1893" s="92" t="s">
        <v>258</v>
      </c>
      <c r="M1893" s="92"/>
    </row>
    <row r="1894" spans="2:13" ht="10" hidden="1" customHeight="1" outlineLevel="1" x14ac:dyDescent="0.15">
      <c r="H1894" s="1"/>
      <c r="I1894" s="1"/>
      <c r="J1894" s="1"/>
      <c r="K1894" s="1"/>
      <c r="L1894" s="1"/>
    </row>
    <row r="1895" spans="2:13" ht="15" hidden="1" customHeight="1" outlineLevel="1" x14ac:dyDescent="0.15">
      <c r="D1895" s="9" t="s">
        <v>8</v>
      </c>
      <c r="F1895" s="1"/>
      <c r="H1895" s="99" t="str" cm="1">
        <f t="array" ref="H1895">IF(OR(E1896:E1897 = "!"), "Red alert = missing data","")</f>
        <v/>
      </c>
      <c r="I1895" s="1"/>
      <c r="J1895" s="1"/>
      <c r="K1895" s="1"/>
      <c r="L1895" s="1"/>
    </row>
    <row r="1896" spans="2:13" s="1" customFormat="1" ht="15" hidden="1" customHeight="1" outlineLevel="1" x14ac:dyDescent="0.15">
      <c r="B1896" s="7"/>
      <c r="D1896" s="59" t="s">
        <v>309</v>
      </c>
      <c r="E1896" s="61" t="str" cm="1">
        <f t="array" ref="E1896">IF(MAX((H1891:L1891&gt;=H1880:L1880) * (H1891:L1891 &lt;&gt; 0) * (H1896:L1896=0)) &gt;0, "!", "")</f>
        <v/>
      </c>
      <c r="F1896" s="8" t="s">
        <v>18</v>
      </c>
      <c r="H1896" s="23"/>
      <c r="I1896" s="23"/>
      <c r="J1896" s="23"/>
      <c r="K1896" s="23"/>
      <c r="L1896" s="23"/>
    </row>
    <row r="1897" spans="2:13" s="1" customFormat="1" ht="15" hidden="1" customHeight="1" outlineLevel="1" x14ac:dyDescent="0.15">
      <c r="B1897" s="7"/>
      <c r="D1897" s="59" t="s">
        <v>310</v>
      </c>
      <c r="E1897" s="61" t="str" cm="1">
        <f t="array" ref="E1897">IF(MAX((H1891:L1891&lt;H1880:L1880) * (H1891:L1891 &lt;&gt; 0) * (H1897:L1897=0)) &gt;0, "!", "")</f>
        <v/>
      </c>
      <c r="F1897" s="8" t="s">
        <v>18</v>
      </c>
      <c r="H1897" s="23"/>
      <c r="I1897" s="23"/>
      <c r="J1897" s="23"/>
      <c r="K1897" s="23"/>
      <c r="L1897" s="23"/>
    </row>
    <row r="1898" spans="2:13" s="1" customFormat="1" ht="15" hidden="1" customHeight="1" outlineLevel="1" x14ac:dyDescent="0.15">
      <c r="B1898" s="7"/>
      <c r="D1898" s="59" t="s">
        <v>305</v>
      </c>
      <c r="E1898"/>
      <c r="F1898" s="8" t="s">
        <v>18</v>
      </c>
      <c r="H1898" s="29">
        <f>H1896+IF(H1891&lt;H1880, H1897, 0)</f>
        <v>0</v>
      </c>
      <c r="I1898" s="29">
        <f>I1896+IF(I1891&lt;I1880, I1897, 0)</f>
        <v>0</v>
      </c>
      <c r="J1898" s="29">
        <f>J1896+IF(J1891&lt;J1880, J1897, 0)</f>
        <v>0</v>
      </c>
      <c r="K1898" s="29">
        <f>K1896+IF(K1891&lt;K1880, K1897, 0)</f>
        <v>0</v>
      </c>
      <c r="L1898" s="29">
        <f>L1896+IF(L1891&lt;L1880, L1897, 0)</f>
        <v>0</v>
      </c>
    </row>
    <row r="1899" spans="2:13" hidden="1" outlineLevel="1" x14ac:dyDescent="0.15">
      <c r="D1899" s="1"/>
      <c r="E1899" s="1"/>
      <c r="F1899" s="1"/>
      <c r="H1899" s="1"/>
      <c r="I1899" s="1"/>
      <c r="J1899" s="1"/>
      <c r="K1899" s="1"/>
      <c r="L1899" s="1"/>
    </row>
    <row r="1900" spans="2:13" s="1" customFormat="1" ht="18" hidden="1" customHeight="1" outlineLevel="1" x14ac:dyDescent="0.15">
      <c r="B1900" s="7"/>
      <c r="C1900" s="91" t="s">
        <v>10</v>
      </c>
      <c r="D1900" s="91"/>
      <c r="E1900" s="91"/>
      <c r="F1900" s="92"/>
      <c r="G1900" s="92"/>
      <c r="H1900" s="97" t="s">
        <v>4</v>
      </c>
      <c r="I1900" s="92" t="s">
        <v>5</v>
      </c>
      <c r="J1900" s="92" t="s">
        <v>6</v>
      </c>
      <c r="K1900" s="92" t="s">
        <v>257</v>
      </c>
      <c r="L1900" s="92" t="s">
        <v>258</v>
      </c>
      <c r="M1900" s="92"/>
    </row>
    <row r="1901" spans="2:13" ht="10" hidden="1" customHeight="1" outlineLevel="1" x14ac:dyDescent="0.15"/>
    <row r="1902" spans="2:13" s="1" customFormat="1" ht="15" hidden="1" customHeight="1" outlineLevel="1" x14ac:dyDescent="0.15">
      <c r="B1902" s="7"/>
      <c r="D1902" s="9" t="s">
        <v>17</v>
      </c>
      <c r="F1902" s="8" t="s">
        <v>9</v>
      </c>
      <c r="H1902" s="29">
        <f>H1898</f>
        <v>0</v>
      </c>
      <c r="I1902" s="29">
        <f>I1898</f>
        <v>0</v>
      </c>
      <c r="J1902" s="29">
        <f>J1898</f>
        <v>0</v>
      </c>
      <c r="K1902" s="29">
        <f>K1898</f>
        <v>0</v>
      </c>
      <c r="L1902" s="29">
        <f>L1898</f>
        <v>0</v>
      </c>
    </row>
    <row r="1903" spans="2:13" ht="4" hidden="1" customHeight="1" outlineLevel="1" x14ac:dyDescent="0.15">
      <c r="D1903" s="9"/>
      <c r="F1903" s="1"/>
      <c r="H1903" s="1"/>
      <c r="I1903" s="1"/>
      <c r="J1903" s="1"/>
      <c r="K1903" s="1"/>
      <c r="L1903" s="1"/>
    </row>
    <row r="1904" spans="2:13" s="1" customFormat="1" ht="15" hidden="1" customHeight="1" outlineLevel="1" x14ac:dyDescent="0.15">
      <c r="B1904" s="7"/>
      <c r="D1904" s="9" t="s">
        <v>249</v>
      </c>
      <c r="F1904" s="8" t="s">
        <v>9</v>
      </c>
      <c r="H1904" s="29">
        <f>IF(H1891&lt;H1880, H1897, 0)</f>
        <v>0</v>
      </c>
      <c r="I1904" s="29">
        <f>IF(I1891&lt;I1880, I1897, 0)</f>
        <v>0</v>
      </c>
      <c r="J1904" s="29">
        <f>IF(J1891&lt;J1880, J1897, 0)</f>
        <v>0</v>
      </c>
      <c r="K1904" s="29">
        <f>IF(K1891&lt;K1880, K1897, 0)</f>
        <v>0</v>
      </c>
      <c r="L1904" s="29">
        <f>IF(L1891&lt;L1880, L1897, 0)</f>
        <v>0</v>
      </c>
    </row>
    <row r="1905" spans="2:13" ht="4" hidden="1" customHeight="1" outlineLevel="1" x14ac:dyDescent="0.15">
      <c r="D1905" s="9"/>
      <c r="F1905" s="1"/>
      <c r="H1905" s="1"/>
      <c r="I1905" s="1"/>
      <c r="J1905" s="1"/>
      <c r="K1905" s="1"/>
      <c r="L1905" s="1"/>
    </row>
    <row r="1906" spans="2:13" s="1" customFormat="1" ht="15" hidden="1" customHeight="1" outlineLevel="1" x14ac:dyDescent="0.15">
      <c r="B1906" s="7"/>
      <c r="D1906" s="9" t="s">
        <v>11</v>
      </c>
      <c r="F1906" s="8" t="str">
        <f>ReportingCurrencyUnitLables</f>
        <v>USD 000s</v>
      </c>
      <c r="H1906" s="29">
        <f>H1880 * H1898 / 1000</f>
        <v>0</v>
      </c>
      <c r="I1906" s="29">
        <f>I1880 * I1898 / 1000</f>
        <v>0</v>
      </c>
      <c r="J1906" s="29">
        <f>J1880 * J1898 / 1000</f>
        <v>0</v>
      </c>
      <c r="K1906" s="29">
        <f>K1880 * K1898 / 1000</f>
        <v>0</v>
      </c>
      <c r="L1906" s="29">
        <f>L1880 * L1898 / 1000</f>
        <v>0</v>
      </c>
    </row>
    <row r="1907" spans="2:13" ht="4" hidden="1" customHeight="1" outlineLevel="1" x14ac:dyDescent="0.15">
      <c r="D1907" s="9"/>
      <c r="F1907" s="1"/>
      <c r="H1907" s="1"/>
      <c r="I1907" s="1"/>
      <c r="J1907" s="1"/>
      <c r="K1907" s="1"/>
      <c r="L1907" s="1"/>
    </row>
    <row r="1908" spans="2:13" s="1" customFormat="1" ht="15" hidden="1" customHeight="1" outlineLevel="1" x14ac:dyDescent="0.15">
      <c r="B1908" s="7"/>
      <c r="D1908" s="9" t="s">
        <v>13</v>
      </c>
      <c r="F1908" s="8" t="s">
        <v>14</v>
      </c>
      <c r="H1908" s="30">
        <f>IF(H1902=0,0,H1904 / H1902)</f>
        <v>0</v>
      </c>
      <c r="I1908" s="30">
        <f>IF(I1902=0,0,I1904 / I1902)</f>
        <v>0</v>
      </c>
      <c r="J1908" s="30">
        <f>IF(J1902=0,0,J1904 / J1902)</f>
        <v>0</v>
      </c>
      <c r="K1908" s="30">
        <f>IF(K1902=0,0,K1904 / K1902)</f>
        <v>0</v>
      </c>
      <c r="L1908" s="30">
        <f>IF(L1902=0,0,L1904 / L1902)</f>
        <v>0</v>
      </c>
    </row>
    <row r="1909" spans="2:13" ht="4" hidden="1" customHeight="1" outlineLevel="1" x14ac:dyDescent="0.15">
      <c r="D1909" s="9"/>
      <c r="F1909" s="1"/>
      <c r="H1909" s="1"/>
      <c r="I1909" s="1"/>
      <c r="J1909" s="1"/>
      <c r="K1909" s="1"/>
      <c r="L1909" s="1"/>
    </row>
    <row r="1910" spans="2:13" ht="15" hidden="1" customHeight="1" outlineLevel="1" x14ac:dyDescent="0.15">
      <c r="D1910" s="9" t="s">
        <v>302</v>
      </c>
      <c r="F1910" s="8" t="str">
        <f>ReportingCurrencyUnitLables</f>
        <v>USD 000s</v>
      </c>
      <c r="G1910" s="1"/>
      <c r="H1910" s="29">
        <f>MAX(0, H1880-H1891) * H1904 / 1000</f>
        <v>0</v>
      </c>
      <c r="I1910" s="29">
        <f t="shared" ref="I1910:L1910" si="61">MAX(0, I1880-I1891) * I1904 / 1000</f>
        <v>0</v>
      </c>
      <c r="J1910" s="29">
        <f t="shared" si="61"/>
        <v>0</v>
      </c>
      <c r="K1910" s="29">
        <f t="shared" si="61"/>
        <v>0</v>
      </c>
      <c r="L1910" s="29">
        <f t="shared" si="61"/>
        <v>0</v>
      </c>
    </row>
    <row r="1911" spans="2:13" ht="4" hidden="1" customHeight="1" outlineLevel="1" x14ac:dyDescent="0.15">
      <c r="D1911" s="9"/>
      <c r="F1911" s="1"/>
      <c r="H1911" s="1"/>
      <c r="I1911" s="1"/>
      <c r="J1911" s="1"/>
      <c r="K1911" s="1"/>
      <c r="L1911" s="1"/>
    </row>
    <row r="1912" spans="2:13" s="1" customFormat="1" ht="15" hidden="1" customHeight="1" outlineLevel="1" x14ac:dyDescent="0.15">
      <c r="B1912" s="7"/>
      <c r="D1912" s="9" t="s">
        <v>252</v>
      </c>
      <c r="F1912" s="8" t="s">
        <v>250</v>
      </c>
      <c r="H1912" s="30">
        <f>IF(H1906=0, 0, H1910/H1906)</f>
        <v>0</v>
      </c>
      <c r="I1912" s="30">
        <f>IF(I1906=0, 0, I1910/I1906)</f>
        <v>0</v>
      </c>
      <c r="J1912" s="30">
        <f>IF(J1906=0, 0, J1910/J1906)</f>
        <v>0</v>
      </c>
      <c r="K1912" s="30">
        <f>IF(K1906=0, 0, K1910/K1906)</f>
        <v>0</v>
      </c>
      <c r="L1912" s="30">
        <f>IF(L1906=0, 0, L1910/L1906)</f>
        <v>0</v>
      </c>
    </row>
    <row r="1913" spans="2:13" ht="4" hidden="1" customHeight="1" outlineLevel="1" x14ac:dyDescent="0.15">
      <c r="D1913" s="9"/>
      <c r="F1913" s="1"/>
      <c r="H1913" s="1"/>
      <c r="I1913" s="1"/>
      <c r="J1913" s="1"/>
      <c r="K1913" s="1"/>
      <c r="L1913" s="1"/>
    </row>
    <row r="1914" spans="2:13" s="1" customFormat="1" ht="15" hidden="1" customHeight="1" outlineLevel="1" x14ac:dyDescent="0.15">
      <c r="B1914" s="7"/>
      <c r="C1914" s="7"/>
      <c r="D1914" s="9" t="s">
        <v>251</v>
      </c>
      <c r="F1914" s="8" t="s">
        <v>259</v>
      </c>
      <c r="H1914" s="31"/>
      <c r="I1914" s="30">
        <f>IF(H1912=0, 0, -(I1912-H1912) / H1912)</f>
        <v>0</v>
      </c>
      <c r="J1914" s="30">
        <f>IF(I1912=0, 0, -(J1912-I1912) / I1912)</f>
        <v>0</v>
      </c>
      <c r="K1914" s="30">
        <f>IF(J1912=0, 0, -(K1912-J1912) / J1912)</f>
        <v>0</v>
      </c>
      <c r="L1914" s="30">
        <f>IF(K1912=0, 0, -(L1912-K1912) / K1912)</f>
        <v>0</v>
      </c>
    </row>
    <row r="1915" spans="2:13" hidden="1" outlineLevel="1" x14ac:dyDescent="0.15"/>
    <row r="1916" spans="2:13" s="1" customFormat="1" ht="18" hidden="1" customHeight="1" outlineLevel="1" x14ac:dyDescent="0.15">
      <c r="B1916" s="7"/>
      <c r="C1916" s="91" t="s">
        <v>241</v>
      </c>
      <c r="D1916" s="91"/>
      <c r="E1916" s="93">
        <f>IF(AND(J1867 = "Yes", OR(ISBLANK(Worker_Type_Filter), Worker_Type_Filter = H1872),
 OR(ISBLANK(Country_Filter), Country_Filter = J1872)), 1, 0)</f>
        <v>1</v>
      </c>
      <c r="F1916" s="92"/>
      <c r="G1916" s="92"/>
      <c r="H1916" s="92" t="s">
        <v>4</v>
      </c>
      <c r="I1916" s="92" t="s">
        <v>5</v>
      </c>
      <c r="J1916" s="92" t="s">
        <v>6</v>
      </c>
      <c r="K1916" s="92" t="s">
        <v>257</v>
      </c>
      <c r="L1916" s="92" t="s">
        <v>258</v>
      </c>
      <c r="M1916" s="92"/>
    </row>
    <row r="1917" spans="2:13" ht="10" hidden="1" customHeight="1" outlineLevel="1" x14ac:dyDescent="0.15">
      <c r="C1917" s="43" t="s">
        <v>248</v>
      </c>
    </row>
    <row r="1918" spans="2:13" ht="4" hidden="1" customHeight="1" outlineLevel="1" x14ac:dyDescent="0.15"/>
    <row r="1919" spans="2:13" s="1" customFormat="1" ht="15" hidden="1" customHeight="1" outlineLevel="1" x14ac:dyDescent="0.15">
      <c r="B1919" s="7"/>
      <c r="C1919" s="19">
        <v>1</v>
      </c>
      <c r="D1919" s="9" t="s">
        <v>17</v>
      </c>
      <c r="F1919" s="8" t="s">
        <v>9</v>
      </c>
      <c r="H1919" s="29">
        <f>H1902 * $E1916</f>
        <v>0</v>
      </c>
      <c r="I1919" s="29">
        <f>I1902 * $E1916</f>
        <v>0</v>
      </c>
      <c r="J1919" s="29">
        <f>J1902 * $E1916</f>
        <v>0</v>
      </c>
      <c r="K1919" s="29">
        <f>K1902 * $E1916</f>
        <v>0</v>
      </c>
      <c r="L1919" s="29">
        <f>L1902 * $E1916</f>
        <v>0</v>
      </c>
    </row>
    <row r="1920" spans="2:13" ht="4" hidden="1" customHeight="1" outlineLevel="1" x14ac:dyDescent="0.15">
      <c r="D1920" s="9"/>
      <c r="F1920" s="1"/>
      <c r="H1920" s="1"/>
      <c r="I1920" s="1"/>
      <c r="J1920" s="1"/>
      <c r="K1920" s="1"/>
      <c r="L1920" s="1"/>
    </row>
    <row r="1921" spans="2:14" s="1" customFormat="1" ht="15" hidden="1" customHeight="1" outlineLevel="1" x14ac:dyDescent="0.15">
      <c r="B1921" s="7"/>
      <c r="C1921" s="19">
        <v>2</v>
      </c>
      <c r="D1921" s="9" t="s">
        <v>249</v>
      </c>
      <c r="F1921" s="8" t="s">
        <v>9</v>
      </c>
      <c r="H1921" s="29">
        <f>H1904 * $E1916</f>
        <v>0</v>
      </c>
      <c r="I1921" s="29">
        <f>I1904 * $E1916</f>
        <v>0</v>
      </c>
      <c r="J1921" s="29">
        <f>J1904 * $E1916</f>
        <v>0</v>
      </c>
      <c r="K1921" s="29">
        <f>K1904 * $E1916</f>
        <v>0</v>
      </c>
      <c r="L1921" s="29">
        <f>L1904 * $E1916</f>
        <v>0</v>
      </c>
    </row>
    <row r="1922" spans="2:14" ht="4" hidden="1" customHeight="1" outlineLevel="1" x14ac:dyDescent="0.15">
      <c r="D1922" s="9"/>
      <c r="F1922" s="1"/>
      <c r="H1922" s="1"/>
      <c r="I1922" s="1"/>
      <c r="J1922" s="1"/>
      <c r="K1922" s="1"/>
      <c r="L1922" s="1"/>
    </row>
    <row r="1923" spans="2:14" s="1" customFormat="1" ht="15" hidden="1" customHeight="1" outlineLevel="1" x14ac:dyDescent="0.15">
      <c r="B1923" s="7"/>
      <c r="C1923" s="19">
        <v>3</v>
      </c>
      <c r="D1923" s="9" t="s">
        <v>11</v>
      </c>
      <c r="F1923" s="8" t="str">
        <f>ReportingCurrencyUnitLables</f>
        <v>USD 000s</v>
      </c>
      <c r="H1923" s="29">
        <f>H1906 * $E1916</f>
        <v>0</v>
      </c>
      <c r="I1923" s="29">
        <f>I1906 * $E1916</f>
        <v>0</v>
      </c>
      <c r="J1923" s="29">
        <f>J1906 * $E1916</f>
        <v>0</v>
      </c>
      <c r="K1923" s="29">
        <f>K1906 * $E1916</f>
        <v>0</v>
      </c>
      <c r="L1923" s="29">
        <f>L1906 * $E1916</f>
        <v>0</v>
      </c>
    </row>
    <row r="1924" spans="2:14" ht="4" hidden="1" customHeight="1" outlineLevel="1" x14ac:dyDescent="0.15">
      <c r="D1924" s="9"/>
      <c r="F1924" s="1"/>
      <c r="H1924" s="1"/>
      <c r="I1924" s="1"/>
      <c r="J1924" s="1"/>
      <c r="K1924" s="1"/>
      <c r="L1924" s="1"/>
    </row>
    <row r="1925" spans="2:14" s="1" customFormat="1" ht="15" hidden="1" customHeight="1" outlineLevel="1" x14ac:dyDescent="0.15">
      <c r="B1925" s="7"/>
      <c r="C1925" s="19">
        <v>4</v>
      </c>
      <c r="D1925" s="9" t="s">
        <v>256</v>
      </c>
      <c r="F1925" s="8" t="str">
        <f>ReportingCurrencyUnitLables</f>
        <v>USD 000s</v>
      </c>
      <c r="H1925" s="29">
        <f>H1910 * $E1916</f>
        <v>0</v>
      </c>
      <c r="I1925" s="29">
        <f>I1910 * $E1916</f>
        <v>0</v>
      </c>
      <c r="J1925" s="29">
        <f>J1910 * $E1916</f>
        <v>0</v>
      </c>
      <c r="K1925" s="29">
        <f>K1910 * $E1916</f>
        <v>0</v>
      </c>
      <c r="L1925" s="29">
        <f>L1910 * $E1916</f>
        <v>0</v>
      </c>
    </row>
    <row r="1926" spans="2:14" ht="4" hidden="1" customHeight="1" outlineLevel="1" x14ac:dyDescent="0.15">
      <c r="D1926" s="9"/>
      <c r="F1926" s="1"/>
      <c r="H1926" s="1"/>
      <c r="I1926" s="1"/>
      <c r="J1926" s="1"/>
      <c r="K1926" s="1"/>
      <c r="L1926" s="1"/>
    </row>
    <row r="1927" spans="2:14" ht="10" hidden="1" customHeight="1" outlineLevel="1" x14ac:dyDescent="0.15">
      <c r="B1927" s="44"/>
      <c r="C1927" s="41"/>
      <c r="D1927" s="41"/>
      <c r="E1927" s="41"/>
      <c r="F1927" s="41"/>
      <c r="G1927" s="41"/>
      <c r="H1927" s="41"/>
      <c r="I1927" s="45"/>
      <c r="J1927" s="45"/>
      <c r="K1927" s="45"/>
      <c r="L1927" s="41"/>
      <c r="M1927" s="41"/>
      <c r="N1927" s="1"/>
    </row>
    <row r="1928" spans="2:14" ht="10" customHeight="1" x14ac:dyDescent="0.15">
      <c r="B1928" s="44"/>
      <c r="C1928" s="41"/>
      <c r="D1928" s="41"/>
      <c r="E1928" s="41"/>
      <c r="F1928" s="41"/>
      <c r="G1928" s="41"/>
      <c r="H1928" s="41"/>
      <c r="I1928" s="45"/>
      <c r="J1928" s="45"/>
      <c r="K1928" s="45"/>
      <c r="L1928" s="41"/>
      <c r="M1928" s="41"/>
      <c r="N1928" s="1"/>
    </row>
    <row r="1929" spans="2:14" s="1" customFormat="1" ht="19" collapsed="1" x14ac:dyDescent="0.15">
      <c r="B1929" s="83" cm="1">
        <f t="array" aca="1" ref="B1929" ca="1">MAX($B$2:OFFSET(B1929,-1,0)+1)</f>
        <v>32</v>
      </c>
      <c r="C1929" s="84" t="str">
        <f>UPPER(J1934) &amp;" / " &amp; K1934  &amp; " / " &amp; L1934 &amp; " / " &amp; H1934</f>
        <v xml:space="preserve"> /  /  / </v>
      </c>
      <c r="D1929" s="84"/>
      <c r="E1929" s="41"/>
      <c r="F1929" s="41"/>
      <c r="G1929" s="41"/>
      <c r="H1929" s="61" t="str">
        <f>IF(COUNTIF(E1931:E1987, "!")&gt;0, "!", "")</f>
        <v/>
      </c>
      <c r="I1929" s="18" t="s">
        <v>240</v>
      </c>
      <c r="J1929" s="2" t="s">
        <v>210</v>
      </c>
      <c r="K1929" s="18" t="s">
        <v>267</v>
      </c>
      <c r="L1929" s="42">
        <f>E1978</f>
        <v>1</v>
      </c>
      <c r="M1929" s="41"/>
    </row>
    <row r="1930" spans="2:14" s="1" customFormat="1" ht="4" hidden="1" customHeight="1" outlineLevel="1" x14ac:dyDescent="0.15">
      <c r="B1930" s="88"/>
      <c r="C1930" s="89"/>
      <c r="D1930" s="89"/>
      <c r="E1930" s="89"/>
      <c r="F1930" s="89"/>
      <c r="G1930" s="89"/>
      <c r="H1930" s="89"/>
      <c r="I1930" s="90"/>
      <c r="J1930" s="90"/>
      <c r="K1930" s="90"/>
      <c r="L1930" s="89"/>
      <c r="M1930" s="89"/>
    </row>
    <row r="1931" spans="2:14" ht="10" hidden="1" customHeight="1" outlineLevel="1" x14ac:dyDescent="0.15"/>
    <row r="1932" spans="2:14" ht="15" hidden="1" customHeight="1" outlineLevel="1" x14ac:dyDescent="0.15">
      <c r="D1932" s="1"/>
      <c r="E1932" s="1"/>
      <c r="H1932" s="4" t="s">
        <v>1</v>
      </c>
      <c r="J1932" s="4" t="s">
        <v>0</v>
      </c>
      <c r="K1932" s="4" t="s">
        <v>209</v>
      </c>
      <c r="L1932" s="4" t="s">
        <v>264</v>
      </c>
    </row>
    <row r="1933" spans="2:14" ht="5" hidden="1" customHeight="1" outlineLevel="1" x14ac:dyDescent="0.15">
      <c r="D1933" s="1"/>
      <c r="E1933" s="1"/>
      <c r="H1933" s="1"/>
      <c r="J1933" s="1"/>
      <c r="K1933" s="1"/>
      <c r="L1933" s="1"/>
    </row>
    <row r="1934" spans="2:14" ht="15" hidden="1" customHeight="1" outlineLevel="1" x14ac:dyDescent="0.15">
      <c r="D1934" s="9" t="s">
        <v>2</v>
      </c>
      <c r="E1934" s="1"/>
      <c r="H1934" s="2"/>
      <c r="J1934" s="2"/>
      <c r="K1934" s="2"/>
      <c r="L1934" s="2"/>
    </row>
    <row r="1935" spans="2:14" hidden="1" outlineLevel="1" x14ac:dyDescent="0.15">
      <c r="D1935" s="1"/>
      <c r="E1935" s="1"/>
      <c r="F1935" s="1"/>
      <c r="H1935" s="1"/>
      <c r="I1935" s="1"/>
      <c r="J1935" s="1"/>
      <c r="K1935" s="1"/>
      <c r="L1935" s="1"/>
    </row>
    <row r="1936" spans="2:14" s="1" customFormat="1" ht="18" hidden="1" customHeight="1" outlineLevel="1" x14ac:dyDescent="0.15">
      <c r="B1936" s="7"/>
      <c r="C1936" s="91" t="s">
        <v>3</v>
      </c>
      <c r="D1936" s="91"/>
      <c r="E1936" s="91"/>
      <c r="F1936" s="92"/>
      <c r="G1936" s="92"/>
      <c r="H1936" s="92" t="s">
        <v>4</v>
      </c>
      <c r="I1936" s="92" t="s">
        <v>5</v>
      </c>
      <c r="J1936" s="92" t="s">
        <v>6</v>
      </c>
      <c r="K1936" s="92" t="s">
        <v>257</v>
      </c>
      <c r="L1936" s="92" t="s">
        <v>258</v>
      </c>
      <c r="M1936" s="92"/>
    </row>
    <row r="1937" spans="2:13" ht="10" hidden="1" customHeight="1" outlineLevel="1" x14ac:dyDescent="0.15">
      <c r="H1937" s="1"/>
      <c r="I1937" s="1"/>
      <c r="J1937" s="1"/>
      <c r="K1937" s="1"/>
      <c r="L1937" s="1"/>
    </row>
    <row r="1938" spans="2:13" s="1" customFormat="1" ht="15" hidden="1" customHeight="1" outlineLevel="1" x14ac:dyDescent="0.15">
      <c r="B1938" s="7"/>
      <c r="D1938" s="9" t="s">
        <v>3</v>
      </c>
      <c r="F1938" s="17" t="s">
        <v>321</v>
      </c>
      <c r="H1938" s="22"/>
      <c r="I1938" s="22"/>
      <c r="J1938" s="22"/>
      <c r="K1938" s="22"/>
      <c r="L1938" s="22"/>
    </row>
    <row r="1939" spans="2:13" ht="4" hidden="1" customHeight="1" outlineLevel="1" x14ac:dyDescent="0.15">
      <c r="D1939" s="1"/>
      <c r="E1939" s="1"/>
      <c r="F1939" s="1"/>
      <c r="H1939" s="1"/>
      <c r="I1939" s="1"/>
      <c r="J1939" s="1"/>
      <c r="K1939" s="1"/>
      <c r="L1939" s="1"/>
    </row>
    <row r="1940" spans="2:13" s="1" customFormat="1" ht="15" hidden="1" customHeight="1" outlineLevel="1" x14ac:dyDescent="0.15">
      <c r="B1940" s="7"/>
      <c r="D1940" s="9" t="s">
        <v>246</v>
      </c>
      <c r="F1940" s="8" t="str">
        <f>F1942 &amp; ":" &amp; F1938</f>
        <v>USD:[currency code]</v>
      </c>
      <c r="H1940" s="24"/>
      <c r="I1940" s="24"/>
      <c r="J1940" s="24"/>
      <c r="K1940" s="24"/>
      <c r="L1940" s="24"/>
    </row>
    <row r="1941" spans="2:13" ht="4" hidden="1" customHeight="1" outlineLevel="1" x14ac:dyDescent="0.15">
      <c r="D1941" s="1"/>
      <c r="E1941" s="1"/>
      <c r="F1941" s="1"/>
      <c r="H1941" s="1"/>
      <c r="I1941" s="1"/>
      <c r="J1941" s="1"/>
      <c r="K1941" s="1"/>
      <c r="L1941" s="1"/>
    </row>
    <row r="1942" spans="2:13" s="1" customFormat="1" ht="15" hidden="1" customHeight="1" outlineLevel="1" x14ac:dyDescent="0.15">
      <c r="B1942" s="7"/>
      <c r="D1942" s="9" t="s">
        <v>16</v>
      </c>
      <c r="F1942" s="8" t="str">
        <f>ReportingCurrency</f>
        <v>USD</v>
      </c>
      <c r="H1942" s="28">
        <f>IF(H1940=0, 0, H1938/H1940)</f>
        <v>0</v>
      </c>
      <c r="I1942" s="28">
        <f>IF(I1940=0, 0, I1938/I1940)</f>
        <v>0</v>
      </c>
      <c r="J1942" s="28">
        <f>IF(J1940=0, 0, J1938/J1940)</f>
        <v>0</v>
      </c>
      <c r="K1942" s="28">
        <f>IF(K1940=0, 0, K1938/K1940)</f>
        <v>0</v>
      </c>
      <c r="L1942" s="28">
        <f>IF(L1940=0, 0, L1938/L1940)</f>
        <v>0</v>
      </c>
    </row>
    <row r="1943" spans="2:13" ht="4" hidden="1" customHeight="1" outlineLevel="1" x14ac:dyDescent="0.15">
      <c r="D1943" s="1"/>
      <c r="E1943" s="1"/>
      <c r="F1943" s="1"/>
      <c r="H1943" s="1"/>
      <c r="I1943" s="1"/>
      <c r="J1943" s="1"/>
      <c r="K1943" s="1"/>
      <c r="L1943" s="1"/>
    </row>
    <row r="1944" spans="2:13" s="1" customFormat="1" ht="15" hidden="1" customHeight="1" outlineLevel="1" x14ac:dyDescent="0.15">
      <c r="B1944" s="7"/>
      <c r="D1944" s="9" t="s">
        <v>253</v>
      </c>
      <c r="F1944" s="8" t="s">
        <v>254</v>
      </c>
      <c r="H1944" s="2"/>
      <c r="I1944" s="2"/>
      <c r="J1944" s="2"/>
      <c r="K1944" s="2"/>
      <c r="L1944" s="2"/>
    </row>
    <row r="1945" spans="2:13" ht="4" hidden="1" customHeight="1" outlineLevel="1" x14ac:dyDescent="0.15">
      <c r="D1945" s="1"/>
      <c r="E1945" s="1"/>
      <c r="F1945" s="1"/>
      <c r="H1945" s="1"/>
      <c r="I1945" s="1"/>
      <c r="J1945" s="1"/>
      <c r="K1945" s="1"/>
      <c r="L1945" s="1"/>
    </row>
    <row r="1946" spans="2:13" s="1" customFormat="1" ht="15" hidden="1" customHeight="1" outlineLevel="1" x14ac:dyDescent="0.15">
      <c r="B1946" s="7"/>
      <c r="D1946" s="9" t="s">
        <v>280</v>
      </c>
      <c r="F1946" s="8" t="s">
        <v>255</v>
      </c>
      <c r="H1946" s="25"/>
      <c r="I1946" s="25"/>
      <c r="J1946" s="25"/>
      <c r="K1946" s="25"/>
      <c r="L1946" s="25"/>
    </row>
    <row r="1947" spans="2:13" hidden="1" outlineLevel="1" x14ac:dyDescent="0.15">
      <c r="D1947" s="1"/>
      <c r="E1947" s="1"/>
      <c r="F1947" s="1"/>
      <c r="H1947" s="1"/>
      <c r="I1947" s="1"/>
      <c r="J1947" s="1"/>
      <c r="K1947" s="1"/>
      <c r="L1947" s="1"/>
    </row>
    <row r="1948" spans="2:13" s="1" customFormat="1" ht="18" hidden="1" customHeight="1" outlineLevel="1" x14ac:dyDescent="0.15">
      <c r="B1948" s="7"/>
      <c r="C1948" s="91" t="s">
        <v>311</v>
      </c>
      <c r="D1948" s="91"/>
      <c r="E1948" s="91"/>
      <c r="F1948" s="92"/>
      <c r="G1948" s="92"/>
      <c r="H1948" s="92" t="s">
        <v>4</v>
      </c>
      <c r="I1948" s="92" t="s">
        <v>5</v>
      </c>
      <c r="J1948" s="92" t="s">
        <v>6</v>
      </c>
      <c r="K1948" s="92" t="s">
        <v>257</v>
      </c>
      <c r="L1948" s="92" t="s">
        <v>258</v>
      </c>
      <c r="M1948" s="92"/>
    </row>
    <row r="1949" spans="2:13" ht="10" hidden="1" customHeight="1" outlineLevel="1" x14ac:dyDescent="0.15">
      <c r="H1949" s="1"/>
      <c r="I1949" s="1"/>
      <c r="J1949" s="1"/>
      <c r="K1949" s="1"/>
      <c r="L1949" s="1"/>
    </row>
    <row r="1950" spans="2:13" s="1" customFormat="1" ht="15" hidden="1" customHeight="1" outlineLevel="1" x14ac:dyDescent="0.15">
      <c r="B1950" s="7"/>
      <c r="C1950" s="62"/>
      <c r="D1950" s="9" t="s">
        <v>318</v>
      </c>
      <c r="E1950"/>
      <c r="F1950" s="58" t="str">
        <f>F1938</f>
        <v>[currency code]</v>
      </c>
      <c r="H1950" s="23"/>
      <c r="I1950" s="23"/>
      <c r="J1950" s="23"/>
      <c r="K1950" s="23"/>
      <c r="L1950" s="23"/>
    </row>
    <row r="1951" spans="2:13" ht="10" hidden="1" customHeight="1" outlineLevel="1" x14ac:dyDescent="0.15">
      <c r="D1951" s="1"/>
      <c r="F1951" s="1"/>
      <c r="H1951" s="1"/>
      <c r="I1951" s="1"/>
      <c r="J1951" s="1"/>
      <c r="K1951" s="1"/>
      <c r="L1951" s="1"/>
    </row>
    <row r="1952" spans="2:13" ht="15" hidden="1" customHeight="1" outlineLevel="1" x14ac:dyDescent="0.15">
      <c r="D1952" s="60"/>
      <c r="F1952" s="1"/>
      <c r="H1952" s="98" t="s">
        <v>312</v>
      </c>
      <c r="I1952" s="1"/>
      <c r="J1952" s="1"/>
      <c r="K1952" s="1"/>
      <c r="L1952" s="1"/>
    </row>
    <row r="1953" spans="2:13" s="1" customFormat="1" ht="15" hidden="1" customHeight="1" outlineLevel="1" x14ac:dyDescent="0.15">
      <c r="B1953" s="7"/>
      <c r="D1953" s="9" t="s">
        <v>319</v>
      </c>
      <c r="E1953"/>
      <c r="F1953" s="8" t="str">
        <f t="shared" ref="F1953" si="62">ReportingCurrency</f>
        <v>USD</v>
      </c>
      <c r="H1953" s="28">
        <f>IF(H1940=0, 0, H1950/H1940)</f>
        <v>0</v>
      </c>
      <c r="I1953" s="28">
        <f>IF(I1940=0, 0, I1950/I1940)</f>
        <v>0</v>
      </c>
      <c r="J1953" s="28">
        <f>IF(J1940=0, 0, J1950/J1940)</f>
        <v>0</v>
      </c>
      <c r="K1953" s="28">
        <f>IF(K1940=0, 0, K1950/K1940)</f>
        <v>0</v>
      </c>
      <c r="L1953" s="28">
        <f>IF(L1940=0, 0, L1950/L1940)</f>
        <v>0</v>
      </c>
    </row>
    <row r="1954" spans="2:13" hidden="1" outlineLevel="1" x14ac:dyDescent="0.15"/>
    <row r="1955" spans="2:13" s="1" customFormat="1" ht="18" hidden="1" customHeight="1" outlineLevel="1" x14ac:dyDescent="0.15">
      <c r="B1955" s="7"/>
      <c r="C1955" s="91" t="s">
        <v>8</v>
      </c>
      <c r="D1955" s="91"/>
      <c r="E1955" s="91"/>
      <c r="F1955" s="92"/>
      <c r="G1955" s="92"/>
      <c r="H1955" s="92" t="s">
        <v>4</v>
      </c>
      <c r="I1955" s="92" t="s">
        <v>5</v>
      </c>
      <c r="J1955" s="92" t="s">
        <v>6</v>
      </c>
      <c r="K1955" s="92" t="s">
        <v>257</v>
      </c>
      <c r="L1955" s="92" t="s">
        <v>258</v>
      </c>
      <c r="M1955" s="92"/>
    </row>
    <row r="1956" spans="2:13" ht="10" hidden="1" customHeight="1" outlineLevel="1" x14ac:dyDescent="0.15">
      <c r="H1956" s="1"/>
      <c r="I1956" s="1"/>
      <c r="J1956" s="1"/>
      <c r="K1956" s="1"/>
      <c r="L1956" s="1"/>
    </row>
    <row r="1957" spans="2:13" ht="15" hidden="1" customHeight="1" outlineLevel="1" x14ac:dyDescent="0.15">
      <c r="D1957" s="9" t="s">
        <v>8</v>
      </c>
      <c r="F1957" s="1"/>
      <c r="H1957" s="99" t="str" cm="1">
        <f t="array" ref="H1957">IF(OR(E1958:E1959 = "!"), "Red alert = missing data","")</f>
        <v/>
      </c>
      <c r="I1957" s="1"/>
      <c r="J1957" s="1"/>
      <c r="K1957" s="1"/>
      <c r="L1957" s="1"/>
    </row>
    <row r="1958" spans="2:13" s="1" customFormat="1" ht="15" hidden="1" customHeight="1" outlineLevel="1" x14ac:dyDescent="0.15">
      <c r="B1958" s="7"/>
      <c r="D1958" s="59" t="s">
        <v>309</v>
      </c>
      <c r="E1958" s="61" t="str" cm="1">
        <f t="array" ref="E1958">IF(MAX((H1953:L1953&gt;=H1942:L1942) * (H1953:L1953 &lt;&gt; 0) * (H1958:L1958=0)) &gt;0, "!", "")</f>
        <v/>
      </c>
      <c r="F1958" s="8" t="s">
        <v>18</v>
      </c>
      <c r="H1958" s="23"/>
      <c r="I1958" s="23"/>
      <c r="J1958" s="23"/>
      <c r="K1958" s="23"/>
      <c r="L1958" s="23"/>
    </row>
    <row r="1959" spans="2:13" s="1" customFormat="1" ht="15" hidden="1" customHeight="1" outlineLevel="1" x14ac:dyDescent="0.15">
      <c r="B1959" s="7"/>
      <c r="D1959" s="59" t="s">
        <v>310</v>
      </c>
      <c r="E1959" s="61" t="str" cm="1">
        <f t="array" ref="E1959">IF(MAX((H1953:L1953&lt;H1942:L1942) * (H1953:L1953 &lt;&gt; 0) * (H1959:L1959=0)) &gt;0, "!", "")</f>
        <v/>
      </c>
      <c r="F1959" s="8" t="s">
        <v>18</v>
      </c>
      <c r="H1959" s="23"/>
      <c r="I1959" s="23"/>
      <c r="J1959" s="23"/>
      <c r="K1959" s="23"/>
      <c r="L1959" s="23"/>
    </row>
    <row r="1960" spans="2:13" s="1" customFormat="1" ht="15" hidden="1" customHeight="1" outlineLevel="1" x14ac:dyDescent="0.15">
      <c r="B1960" s="7"/>
      <c r="D1960" s="59" t="s">
        <v>305</v>
      </c>
      <c r="E1960"/>
      <c r="F1960" s="8" t="s">
        <v>18</v>
      </c>
      <c r="H1960" s="29">
        <f>H1958+IF(H1953&lt;H1942, H1959, 0)</f>
        <v>0</v>
      </c>
      <c r="I1960" s="29">
        <f>I1958+IF(I1953&lt;I1942, I1959, 0)</f>
        <v>0</v>
      </c>
      <c r="J1960" s="29">
        <f>J1958+IF(J1953&lt;J1942, J1959, 0)</f>
        <v>0</v>
      </c>
      <c r="K1960" s="29">
        <f>K1958+IF(K1953&lt;K1942, K1959, 0)</f>
        <v>0</v>
      </c>
      <c r="L1960" s="29">
        <f>L1958+IF(L1953&lt;L1942, L1959, 0)</f>
        <v>0</v>
      </c>
    </row>
    <row r="1961" spans="2:13" hidden="1" outlineLevel="1" x14ac:dyDescent="0.15">
      <c r="D1961" s="1"/>
      <c r="E1961" s="1"/>
      <c r="F1961" s="1"/>
      <c r="H1961" s="1"/>
      <c r="I1961" s="1"/>
      <c r="J1961" s="1"/>
      <c r="K1961" s="1"/>
      <c r="L1961" s="1"/>
    </row>
    <row r="1962" spans="2:13" s="1" customFormat="1" ht="18" hidden="1" customHeight="1" outlineLevel="1" x14ac:dyDescent="0.15">
      <c r="B1962" s="7"/>
      <c r="C1962" s="91" t="s">
        <v>10</v>
      </c>
      <c r="D1962" s="91"/>
      <c r="E1962" s="91"/>
      <c r="F1962" s="92"/>
      <c r="G1962" s="92"/>
      <c r="H1962" s="97" t="s">
        <v>4</v>
      </c>
      <c r="I1962" s="92" t="s">
        <v>5</v>
      </c>
      <c r="J1962" s="92" t="s">
        <v>6</v>
      </c>
      <c r="K1962" s="92" t="s">
        <v>257</v>
      </c>
      <c r="L1962" s="92" t="s">
        <v>258</v>
      </c>
      <c r="M1962" s="92"/>
    </row>
    <row r="1963" spans="2:13" ht="10" hidden="1" customHeight="1" outlineLevel="1" x14ac:dyDescent="0.15"/>
    <row r="1964" spans="2:13" s="1" customFormat="1" ht="15" hidden="1" customHeight="1" outlineLevel="1" x14ac:dyDescent="0.15">
      <c r="B1964" s="7"/>
      <c r="D1964" s="9" t="s">
        <v>17</v>
      </c>
      <c r="F1964" s="8" t="s">
        <v>9</v>
      </c>
      <c r="H1964" s="29">
        <f>H1960</f>
        <v>0</v>
      </c>
      <c r="I1964" s="29">
        <f>I1960</f>
        <v>0</v>
      </c>
      <c r="J1964" s="29">
        <f>J1960</f>
        <v>0</v>
      </c>
      <c r="K1964" s="29">
        <f>K1960</f>
        <v>0</v>
      </c>
      <c r="L1964" s="29">
        <f>L1960</f>
        <v>0</v>
      </c>
    </row>
    <row r="1965" spans="2:13" ht="4" hidden="1" customHeight="1" outlineLevel="1" x14ac:dyDescent="0.15">
      <c r="D1965" s="9"/>
      <c r="F1965" s="1"/>
      <c r="H1965" s="1"/>
      <c r="I1965" s="1"/>
      <c r="J1965" s="1"/>
      <c r="K1965" s="1"/>
      <c r="L1965" s="1"/>
    </row>
    <row r="1966" spans="2:13" s="1" customFormat="1" ht="15" hidden="1" customHeight="1" outlineLevel="1" x14ac:dyDescent="0.15">
      <c r="B1966" s="7"/>
      <c r="D1966" s="9" t="s">
        <v>249</v>
      </c>
      <c r="F1966" s="8" t="s">
        <v>9</v>
      </c>
      <c r="H1966" s="29">
        <f>IF(H1953&lt;H1942, H1959, 0)</f>
        <v>0</v>
      </c>
      <c r="I1966" s="29">
        <f>IF(I1953&lt;I1942, I1959, 0)</f>
        <v>0</v>
      </c>
      <c r="J1966" s="29">
        <f>IF(J1953&lt;J1942, J1959, 0)</f>
        <v>0</v>
      </c>
      <c r="K1966" s="29">
        <f>IF(K1953&lt;K1942, K1959, 0)</f>
        <v>0</v>
      </c>
      <c r="L1966" s="29">
        <f>IF(L1953&lt;L1942, L1959, 0)</f>
        <v>0</v>
      </c>
    </row>
    <row r="1967" spans="2:13" ht="4" hidden="1" customHeight="1" outlineLevel="1" x14ac:dyDescent="0.15">
      <c r="D1967" s="9"/>
      <c r="F1967" s="1"/>
      <c r="H1967" s="1"/>
      <c r="I1967" s="1"/>
      <c r="J1967" s="1"/>
      <c r="K1967" s="1"/>
      <c r="L1967" s="1"/>
    </row>
    <row r="1968" spans="2:13" s="1" customFormat="1" ht="15" hidden="1" customHeight="1" outlineLevel="1" x14ac:dyDescent="0.15">
      <c r="B1968" s="7"/>
      <c r="D1968" s="9" t="s">
        <v>11</v>
      </c>
      <c r="F1968" s="8" t="str">
        <f>ReportingCurrencyUnitLables</f>
        <v>USD 000s</v>
      </c>
      <c r="H1968" s="29">
        <f>H1942 * H1960 / 1000</f>
        <v>0</v>
      </c>
      <c r="I1968" s="29">
        <f>I1942 * I1960 / 1000</f>
        <v>0</v>
      </c>
      <c r="J1968" s="29">
        <f>J1942 * J1960 / 1000</f>
        <v>0</v>
      </c>
      <c r="K1968" s="29">
        <f>K1942 * K1960 / 1000</f>
        <v>0</v>
      </c>
      <c r="L1968" s="29">
        <f>L1942 * L1960 / 1000</f>
        <v>0</v>
      </c>
    </row>
    <row r="1969" spans="2:13" ht="4" hidden="1" customHeight="1" outlineLevel="1" x14ac:dyDescent="0.15">
      <c r="D1969" s="9"/>
      <c r="F1969" s="1"/>
      <c r="H1969" s="1"/>
      <c r="I1969" s="1"/>
      <c r="J1969" s="1"/>
      <c r="K1969" s="1"/>
      <c r="L1969" s="1"/>
    </row>
    <row r="1970" spans="2:13" s="1" customFormat="1" ht="15" hidden="1" customHeight="1" outlineLevel="1" x14ac:dyDescent="0.15">
      <c r="B1970" s="7"/>
      <c r="D1970" s="9" t="s">
        <v>13</v>
      </c>
      <c r="F1970" s="8" t="s">
        <v>14</v>
      </c>
      <c r="H1970" s="30">
        <f>IF(H1964=0,0,H1966 / H1964)</f>
        <v>0</v>
      </c>
      <c r="I1970" s="30">
        <f>IF(I1964=0,0,I1966 / I1964)</f>
        <v>0</v>
      </c>
      <c r="J1970" s="30">
        <f>IF(J1964=0,0,J1966 / J1964)</f>
        <v>0</v>
      </c>
      <c r="K1970" s="30">
        <f>IF(K1964=0,0,K1966 / K1964)</f>
        <v>0</v>
      </c>
      <c r="L1970" s="30">
        <f>IF(L1964=0,0,L1966 / L1964)</f>
        <v>0</v>
      </c>
    </row>
    <row r="1971" spans="2:13" ht="4" hidden="1" customHeight="1" outlineLevel="1" x14ac:dyDescent="0.15">
      <c r="D1971" s="9"/>
      <c r="F1971" s="1"/>
      <c r="H1971" s="1"/>
      <c r="I1971" s="1"/>
      <c r="J1971" s="1"/>
      <c r="K1971" s="1"/>
      <c r="L1971" s="1"/>
    </row>
    <row r="1972" spans="2:13" ht="15" hidden="1" customHeight="1" outlineLevel="1" x14ac:dyDescent="0.15">
      <c r="D1972" s="9" t="s">
        <v>302</v>
      </c>
      <c r="F1972" s="8" t="str">
        <f>ReportingCurrencyUnitLables</f>
        <v>USD 000s</v>
      </c>
      <c r="G1972" s="1"/>
      <c r="H1972" s="29">
        <f>MAX(0, H1942-H1953) * H1966 / 1000</f>
        <v>0</v>
      </c>
      <c r="I1972" s="29">
        <f t="shared" ref="I1972:L1972" si="63">MAX(0, I1942-I1953) * I1966 / 1000</f>
        <v>0</v>
      </c>
      <c r="J1972" s="29">
        <f t="shared" si="63"/>
        <v>0</v>
      </c>
      <c r="K1972" s="29">
        <f t="shared" si="63"/>
        <v>0</v>
      </c>
      <c r="L1972" s="29">
        <f t="shared" si="63"/>
        <v>0</v>
      </c>
    </row>
    <row r="1973" spans="2:13" ht="4" hidden="1" customHeight="1" outlineLevel="1" x14ac:dyDescent="0.15">
      <c r="D1973" s="9"/>
      <c r="F1973" s="1"/>
      <c r="H1973" s="1"/>
      <c r="I1973" s="1"/>
      <c r="J1973" s="1"/>
      <c r="K1973" s="1"/>
      <c r="L1973" s="1"/>
    </row>
    <row r="1974" spans="2:13" s="1" customFormat="1" ht="15" hidden="1" customHeight="1" outlineLevel="1" x14ac:dyDescent="0.15">
      <c r="B1974" s="7"/>
      <c r="D1974" s="9" t="s">
        <v>252</v>
      </c>
      <c r="F1974" s="8" t="s">
        <v>250</v>
      </c>
      <c r="H1974" s="30">
        <f>IF(H1968=0, 0, H1972/H1968)</f>
        <v>0</v>
      </c>
      <c r="I1974" s="30">
        <f>IF(I1968=0, 0, I1972/I1968)</f>
        <v>0</v>
      </c>
      <c r="J1974" s="30">
        <f>IF(J1968=0, 0, J1972/J1968)</f>
        <v>0</v>
      </c>
      <c r="K1974" s="30">
        <f>IF(K1968=0, 0, K1972/K1968)</f>
        <v>0</v>
      </c>
      <c r="L1974" s="30">
        <f>IF(L1968=0, 0, L1972/L1968)</f>
        <v>0</v>
      </c>
    </row>
    <row r="1975" spans="2:13" ht="4" hidden="1" customHeight="1" outlineLevel="1" x14ac:dyDescent="0.15">
      <c r="D1975" s="9"/>
      <c r="F1975" s="1"/>
      <c r="H1975" s="1"/>
      <c r="I1975" s="1"/>
      <c r="J1975" s="1"/>
      <c r="K1975" s="1"/>
      <c r="L1975" s="1"/>
    </row>
    <row r="1976" spans="2:13" s="1" customFormat="1" ht="15" hidden="1" customHeight="1" outlineLevel="1" x14ac:dyDescent="0.15">
      <c r="B1976" s="7"/>
      <c r="C1976" s="7"/>
      <c r="D1976" s="9" t="s">
        <v>251</v>
      </c>
      <c r="F1976" s="8" t="s">
        <v>259</v>
      </c>
      <c r="H1976" s="31"/>
      <c r="I1976" s="30">
        <f>IF(H1974=0, 0, -(I1974-H1974) / H1974)</f>
        <v>0</v>
      </c>
      <c r="J1976" s="30">
        <f>IF(I1974=0, 0, -(J1974-I1974) / I1974)</f>
        <v>0</v>
      </c>
      <c r="K1976" s="30">
        <f>IF(J1974=0, 0, -(K1974-J1974) / J1974)</f>
        <v>0</v>
      </c>
      <c r="L1976" s="30">
        <f>IF(K1974=0, 0, -(L1974-K1974) / K1974)</f>
        <v>0</v>
      </c>
    </row>
    <row r="1977" spans="2:13" hidden="1" outlineLevel="1" x14ac:dyDescent="0.15"/>
    <row r="1978" spans="2:13" s="1" customFormat="1" ht="18" hidden="1" customHeight="1" outlineLevel="1" x14ac:dyDescent="0.15">
      <c r="B1978" s="7"/>
      <c r="C1978" s="91" t="s">
        <v>241</v>
      </c>
      <c r="D1978" s="91"/>
      <c r="E1978" s="93">
        <f>IF(AND(J1929 = "Yes", OR(ISBLANK(Worker_Type_Filter), Worker_Type_Filter = H1934),
 OR(ISBLANK(Country_Filter), Country_Filter = J1934)), 1, 0)</f>
        <v>1</v>
      </c>
      <c r="F1978" s="92"/>
      <c r="G1978" s="92"/>
      <c r="H1978" s="92" t="s">
        <v>4</v>
      </c>
      <c r="I1978" s="92" t="s">
        <v>5</v>
      </c>
      <c r="J1978" s="92" t="s">
        <v>6</v>
      </c>
      <c r="K1978" s="92" t="s">
        <v>257</v>
      </c>
      <c r="L1978" s="92" t="s">
        <v>258</v>
      </c>
      <c r="M1978" s="92"/>
    </row>
    <row r="1979" spans="2:13" ht="10" hidden="1" customHeight="1" outlineLevel="1" x14ac:dyDescent="0.15">
      <c r="C1979" s="43" t="s">
        <v>248</v>
      </c>
    </row>
    <row r="1980" spans="2:13" ht="4" hidden="1" customHeight="1" outlineLevel="1" x14ac:dyDescent="0.15"/>
    <row r="1981" spans="2:13" s="1" customFormat="1" ht="15" hidden="1" customHeight="1" outlineLevel="1" x14ac:dyDescent="0.15">
      <c r="B1981" s="7"/>
      <c r="C1981" s="19">
        <v>1</v>
      </c>
      <c r="D1981" s="9" t="s">
        <v>17</v>
      </c>
      <c r="F1981" s="8" t="s">
        <v>9</v>
      </c>
      <c r="H1981" s="29">
        <f>H1964 * $E1978</f>
        <v>0</v>
      </c>
      <c r="I1981" s="29">
        <f>I1964 * $E1978</f>
        <v>0</v>
      </c>
      <c r="J1981" s="29">
        <f>J1964 * $E1978</f>
        <v>0</v>
      </c>
      <c r="K1981" s="29">
        <f>K1964 * $E1978</f>
        <v>0</v>
      </c>
      <c r="L1981" s="29">
        <f>L1964 * $E1978</f>
        <v>0</v>
      </c>
    </row>
    <row r="1982" spans="2:13" ht="4" hidden="1" customHeight="1" outlineLevel="1" x14ac:dyDescent="0.15">
      <c r="D1982" s="9"/>
      <c r="F1982" s="1"/>
      <c r="H1982" s="1"/>
      <c r="I1982" s="1"/>
      <c r="J1982" s="1"/>
      <c r="K1982" s="1"/>
      <c r="L1982" s="1"/>
    </row>
    <row r="1983" spans="2:13" s="1" customFormat="1" ht="15" hidden="1" customHeight="1" outlineLevel="1" x14ac:dyDescent="0.15">
      <c r="B1983" s="7"/>
      <c r="C1983" s="19">
        <v>2</v>
      </c>
      <c r="D1983" s="9" t="s">
        <v>249</v>
      </c>
      <c r="F1983" s="8" t="s">
        <v>9</v>
      </c>
      <c r="H1983" s="29">
        <f>H1966 * $E1978</f>
        <v>0</v>
      </c>
      <c r="I1983" s="29">
        <f>I1966 * $E1978</f>
        <v>0</v>
      </c>
      <c r="J1983" s="29">
        <f>J1966 * $E1978</f>
        <v>0</v>
      </c>
      <c r="K1983" s="29">
        <f>K1966 * $E1978</f>
        <v>0</v>
      </c>
      <c r="L1983" s="29">
        <f>L1966 * $E1978</f>
        <v>0</v>
      </c>
    </row>
    <row r="1984" spans="2:13" ht="4" hidden="1" customHeight="1" outlineLevel="1" x14ac:dyDescent="0.15">
      <c r="D1984" s="9"/>
      <c r="F1984" s="1"/>
      <c r="H1984" s="1"/>
      <c r="I1984" s="1"/>
      <c r="J1984" s="1"/>
      <c r="K1984" s="1"/>
      <c r="L1984" s="1"/>
    </row>
    <row r="1985" spans="2:14" s="1" customFormat="1" ht="15" hidden="1" customHeight="1" outlineLevel="1" x14ac:dyDescent="0.15">
      <c r="B1985" s="7"/>
      <c r="C1985" s="19">
        <v>3</v>
      </c>
      <c r="D1985" s="9" t="s">
        <v>11</v>
      </c>
      <c r="F1985" s="8" t="str">
        <f>ReportingCurrencyUnitLables</f>
        <v>USD 000s</v>
      </c>
      <c r="H1985" s="29">
        <f>H1968 * $E1978</f>
        <v>0</v>
      </c>
      <c r="I1985" s="29">
        <f>I1968 * $E1978</f>
        <v>0</v>
      </c>
      <c r="J1985" s="29">
        <f>J1968 * $E1978</f>
        <v>0</v>
      </c>
      <c r="K1985" s="29">
        <f>K1968 * $E1978</f>
        <v>0</v>
      </c>
      <c r="L1985" s="29">
        <f>L1968 * $E1978</f>
        <v>0</v>
      </c>
    </row>
    <row r="1986" spans="2:14" ht="4" hidden="1" customHeight="1" outlineLevel="1" x14ac:dyDescent="0.15">
      <c r="D1986" s="9"/>
      <c r="F1986" s="1"/>
      <c r="H1986" s="1"/>
      <c r="I1986" s="1"/>
      <c r="J1986" s="1"/>
      <c r="K1986" s="1"/>
      <c r="L1986" s="1"/>
    </row>
    <row r="1987" spans="2:14" s="1" customFormat="1" ht="15" hidden="1" customHeight="1" outlineLevel="1" x14ac:dyDescent="0.15">
      <c r="B1987" s="7"/>
      <c r="C1987" s="19">
        <v>4</v>
      </c>
      <c r="D1987" s="9" t="s">
        <v>256</v>
      </c>
      <c r="F1987" s="8" t="str">
        <f>ReportingCurrencyUnitLables</f>
        <v>USD 000s</v>
      </c>
      <c r="H1987" s="29">
        <f>H1972 * $E1978</f>
        <v>0</v>
      </c>
      <c r="I1987" s="29">
        <f>I1972 * $E1978</f>
        <v>0</v>
      </c>
      <c r="J1987" s="29">
        <f>J1972 * $E1978</f>
        <v>0</v>
      </c>
      <c r="K1987" s="29">
        <f>K1972 * $E1978</f>
        <v>0</v>
      </c>
      <c r="L1987" s="29">
        <f>L1972 * $E1978</f>
        <v>0</v>
      </c>
    </row>
    <row r="1988" spans="2:14" ht="4" hidden="1" customHeight="1" outlineLevel="1" x14ac:dyDescent="0.15">
      <c r="D1988" s="9"/>
      <c r="F1988" s="1"/>
      <c r="H1988" s="1"/>
      <c r="I1988" s="1"/>
      <c r="J1988" s="1"/>
      <c r="K1988" s="1"/>
      <c r="L1988" s="1"/>
    </row>
    <row r="1989" spans="2:14" ht="10" hidden="1" customHeight="1" outlineLevel="1" x14ac:dyDescent="0.15">
      <c r="B1989" s="44"/>
      <c r="C1989" s="41"/>
      <c r="D1989" s="41"/>
      <c r="E1989" s="41"/>
      <c r="F1989" s="41"/>
      <c r="G1989" s="41"/>
      <c r="H1989" s="41"/>
      <c r="I1989" s="45"/>
      <c r="J1989" s="45"/>
      <c r="K1989" s="45"/>
      <c r="L1989" s="41"/>
      <c r="M1989" s="41"/>
      <c r="N1989" s="1"/>
    </row>
    <row r="1990" spans="2:14" ht="10" customHeight="1" x14ac:dyDescent="0.15">
      <c r="B1990" s="44"/>
      <c r="C1990" s="41"/>
      <c r="D1990" s="41"/>
      <c r="E1990" s="41"/>
      <c r="F1990" s="41"/>
      <c r="G1990" s="41"/>
      <c r="H1990" s="41"/>
      <c r="I1990" s="45"/>
      <c r="J1990" s="45"/>
      <c r="K1990" s="45"/>
      <c r="L1990" s="41"/>
      <c r="M1990" s="41"/>
      <c r="N1990" s="1"/>
    </row>
    <row r="1991" spans="2:14" s="1" customFormat="1" ht="19" collapsed="1" x14ac:dyDescent="0.15">
      <c r="B1991" s="83" cm="1">
        <f t="array" aca="1" ref="B1991" ca="1">MAX($B$2:OFFSET(B1991,-1,0)+1)</f>
        <v>33</v>
      </c>
      <c r="C1991" s="84" t="str">
        <f>UPPER(J1996) &amp;" / " &amp; K1996  &amp; " / " &amp; L1996 &amp; " / " &amp; H1996</f>
        <v xml:space="preserve"> /  /  / </v>
      </c>
      <c r="D1991" s="84"/>
      <c r="E1991" s="41"/>
      <c r="F1991" s="41"/>
      <c r="G1991" s="41"/>
      <c r="H1991" s="61" t="str">
        <f>IF(COUNTIF(E1993:E2049, "!")&gt;0, "!", "")</f>
        <v/>
      </c>
      <c r="I1991" s="18" t="s">
        <v>240</v>
      </c>
      <c r="J1991" s="2" t="s">
        <v>210</v>
      </c>
      <c r="K1991" s="18" t="s">
        <v>267</v>
      </c>
      <c r="L1991" s="42">
        <f>E2040</f>
        <v>1</v>
      </c>
      <c r="M1991" s="41"/>
    </row>
    <row r="1992" spans="2:14" s="1" customFormat="1" ht="4" hidden="1" customHeight="1" outlineLevel="1" x14ac:dyDescent="0.15">
      <c r="B1992" s="88"/>
      <c r="C1992" s="89"/>
      <c r="D1992" s="89"/>
      <c r="E1992" s="89"/>
      <c r="F1992" s="89"/>
      <c r="G1992" s="89"/>
      <c r="H1992" s="89"/>
      <c r="I1992" s="90"/>
      <c r="J1992" s="90"/>
      <c r="K1992" s="90"/>
      <c r="L1992" s="89"/>
      <c r="M1992" s="89"/>
    </row>
    <row r="1993" spans="2:14" ht="10" hidden="1" customHeight="1" outlineLevel="1" x14ac:dyDescent="0.15"/>
    <row r="1994" spans="2:14" ht="15" hidden="1" customHeight="1" outlineLevel="1" x14ac:dyDescent="0.15">
      <c r="D1994" s="1"/>
      <c r="E1994" s="1"/>
      <c r="H1994" s="4" t="s">
        <v>1</v>
      </c>
      <c r="J1994" s="4" t="s">
        <v>0</v>
      </c>
      <c r="K1994" s="4" t="s">
        <v>209</v>
      </c>
      <c r="L1994" s="4" t="s">
        <v>264</v>
      </c>
    </row>
    <row r="1995" spans="2:14" ht="5" hidden="1" customHeight="1" outlineLevel="1" x14ac:dyDescent="0.15">
      <c r="D1995" s="1"/>
      <c r="E1995" s="1"/>
      <c r="H1995" s="1"/>
      <c r="J1995" s="1"/>
      <c r="K1995" s="1"/>
      <c r="L1995" s="1"/>
    </row>
    <row r="1996" spans="2:14" ht="15" hidden="1" customHeight="1" outlineLevel="1" x14ac:dyDescent="0.15">
      <c r="D1996" s="9" t="s">
        <v>2</v>
      </c>
      <c r="E1996" s="1"/>
      <c r="H1996" s="2"/>
      <c r="J1996" s="2"/>
      <c r="K1996" s="2"/>
      <c r="L1996" s="2"/>
    </row>
    <row r="1997" spans="2:14" hidden="1" outlineLevel="1" x14ac:dyDescent="0.15">
      <c r="D1997" s="1"/>
      <c r="E1997" s="1"/>
      <c r="F1997" s="1"/>
      <c r="H1997" s="1"/>
      <c r="I1997" s="1"/>
      <c r="J1997" s="1"/>
      <c r="K1997" s="1"/>
      <c r="L1997" s="1"/>
    </row>
    <row r="1998" spans="2:14" s="1" customFormat="1" ht="18" hidden="1" customHeight="1" outlineLevel="1" x14ac:dyDescent="0.15">
      <c r="B1998" s="7"/>
      <c r="C1998" s="91" t="s">
        <v>3</v>
      </c>
      <c r="D1998" s="91"/>
      <c r="E1998" s="91"/>
      <c r="F1998" s="92"/>
      <c r="G1998" s="92"/>
      <c r="H1998" s="92" t="s">
        <v>4</v>
      </c>
      <c r="I1998" s="92" t="s">
        <v>5</v>
      </c>
      <c r="J1998" s="92" t="s">
        <v>6</v>
      </c>
      <c r="K1998" s="92" t="s">
        <v>257</v>
      </c>
      <c r="L1998" s="92" t="s">
        <v>258</v>
      </c>
      <c r="M1998" s="92"/>
    </row>
    <row r="1999" spans="2:14" ht="10" hidden="1" customHeight="1" outlineLevel="1" x14ac:dyDescent="0.15">
      <c r="H1999" s="1"/>
      <c r="I1999" s="1"/>
      <c r="J1999" s="1"/>
      <c r="K1999" s="1"/>
      <c r="L1999" s="1"/>
    </row>
    <row r="2000" spans="2:14" s="1" customFormat="1" ht="15" hidden="1" customHeight="1" outlineLevel="1" x14ac:dyDescent="0.15">
      <c r="B2000" s="7"/>
      <c r="D2000" s="9" t="s">
        <v>3</v>
      </c>
      <c r="F2000" s="17" t="s">
        <v>321</v>
      </c>
      <c r="H2000" s="22"/>
      <c r="I2000" s="22"/>
      <c r="J2000" s="22"/>
      <c r="K2000" s="22"/>
      <c r="L2000" s="22"/>
    </row>
    <row r="2001" spans="2:13" ht="4" hidden="1" customHeight="1" outlineLevel="1" x14ac:dyDescent="0.15">
      <c r="D2001" s="1"/>
      <c r="E2001" s="1"/>
      <c r="F2001" s="1"/>
      <c r="H2001" s="1"/>
      <c r="I2001" s="1"/>
      <c r="J2001" s="1"/>
      <c r="K2001" s="1"/>
      <c r="L2001" s="1"/>
    </row>
    <row r="2002" spans="2:13" s="1" customFormat="1" ht="15" hidden="1" customHeight="1" outlineLevel="1" x14ac:dyDescent="0.15">
      <c r="B2002" s="7"/>
      <c r="D2002" s="9" t="s">
        <v>246</v>
      </c>
      <c r="F2002" s="8" t="str">
        <f>F2004 &amp; ":" &amp; F2000</f>
        <v>USD:[currency code]</v>
      </c>
      <c r="H2002" s="24"/>
      <c r="I2002" s="24"/>
      <c r="J2002" s="24"/>
      <c r="K2002" s="24"/>
      <c r="L2002" s="24"/>
    </row>
    <row r="2003" spans="2:13" ht="4" hidden="1" customHeight="1" outlineLevel="1" x14ac:dyDescent="0.15">
      <c r="D2003" s="1"/>
      <c r="E2003" s="1"/>
      <c r="F2003" s="1"/>
      <c r="H2003" s="1"/>
      <c r="I2003" s="1"/>
      <c r="J2003" s="1"/>
      <c r="K2003" s="1"/>
      <c r="L2003" s="1"/>
    </row>
    <row r="2004" spans="2:13" s="1" customFormat="1" ht="15" hidden="1" customHeight="1" outlineLevel="1" x14ac:dyDescent="0.15">
      <c r="B2004" s="7"/>
      <c r="D2004" s="9" t="s">
        <v>16</v>
      </c>
      <c r="F2004" s="8" t="str">
        <f>ReportingCurrency</f>
        <v>USD</v>
      </c>
      <c r="H2004" s="28">
        <f>IF(H2002=0, 0, H2000/H2002)</f>
        <v>0</v>
      </c>
      <c r="I2004" s="28">
        <f>IF(I2002=0, 0, I2000/I2002)</f>
        <v>0</v>
      </c>
      <c r="J2004" s="28">
        <f>IF(J2002=0, 0, J2000/J2002)</f>
        <v>0</v>
      </c>
      <c r="K2004" s="28">
        <f>IF(K2002=0, 0, K2000/K2002)</f>
        <v>0</v>
      </c>
      <c r="L2004" s="28">
        <f>IF(L2002=0, 0, L2000/L2002)</f>
        <v>0</v>
      </c>
    </row>
    <row r="2005" spans="2:13" ht="4" hidden="1" customHeight="1" outlineLevel="1" x14ac:dyDescent="0.15">
      <c r="D2005" s="1"/>
      <c r="E2005" s="1"/>
      <c r="F2005" s="1"/>
      <c r="H2005" s="1"/>
      <c r="I2005" s="1"/>
      <c r="J2005" s="1"/>
      <c r="K2005" s="1"/>
      <c r="L2005" s="1"/>
    </row>
    <row r="2006" spans="2:13" s="1" customFormat="1" ht="15" hidden="1" customHeight="1" outlineLevel="1" x14ac:dyDescent="0.15">
      <c r="B2006" s="7"/>
      <c r="D2006" s="9" t="s">
        <v>253</v>
      </c>
      <c r="F2006" s="8" t="s">
        <v>254</v>
      </c>
      <c r="H2006" s="2"/>
      <c r="I2006" s="2"/>
      <c r="J2006" s="2"/>
      <c r="K2006" s="2"/>
      <c r="L2006" s="2"/>
    </row>
    <row r="2007" spans="2:13" ht="4" hidden="1" customHeight="1" outlineLevel="1" x14ac:dyDescent="0.15">
      <c r="D2007" s="1"/>
      <c r="E2007" s="1"/>
      <c r="F2007" s="1"/>
      <c r="H2007" s="1"/>
      <c r="I2007" s="1"/>
      <c r="J2007" s="1"/>
      <c r="K2007" s="1"/>
      <c r="L2007" s="1"/>
    </row>
    <row r="2008" spans="2:13" s="1" customFormat="1" ht="15" hidden="1" customHeight="1" outlineLevel="1" x14ac:dyDescent="0.15">
      <c r="B2008" s="7"/>
      <c r="D2008" s="9" t="s">
        <v>280</v>
      </c>
      <c r="F2008" s="8" t="s">
        <v>255</v>
      </c>
      <c r="H2008" s="25"/>
      <c r="I2008" s="25"/>
      <c r="J2008" s="25"/>
      <c r="K2008" s="25"/>
      <c r="L2008" s="25"/>
    </row>
    <row r="2009" spans="2:13" hidden="1" outlineLevel="1" x14ac:dyDescent="0.15">
      <c r="D2009" s="1"/>
      <c r="E2009" s="1"/>
      <c r="F2009" s="1"/>
      <c r="H2009" s="1"/>
      <c r="I2009" s="1"/>
      <c r="J2009" s="1"/>
      <c r="K2009" s="1"/>
      <c r="L2009" s="1"/>
    </row>
    <row r="2010" spans="2:13" s="1" customFormat="1" ht="18" hidden="1" customHeight="1" outlineLevel="1" x14ac:dyDescent="0.15">
      <c r="B2010" s="7"/>
      <c r="C2010" s="91" t="s">
        <v>311</v>
      </c>
      <c r="D2010" s="91"/>
      <c r="E2010" s="91"/>
      <c r="F2010" s="92"/>
      <c r="G2010" s="92"/>
      <c r="H2010" s="92" t="s">
        <v>4</v>
      </c>
      <c r="I2010" s="92" t="s">
        <v>5</v>
      </c>
      <c r="J2010" s="92" t="s">
        <v>6</v>
      </c>
      <c r="K2010" s="92" t="s">
        <v>257</v>
      </c>
      <c r="L2010" s="92" t="s">
        <v>258</v>
      </c>
      <c r="M2010" s="92"/>
    </row>
    <row r="2011" spans="2:13" ht="10" hidden="1" customHeight="1" outlineLevel="1" x14ac:dyDescent="0.15">
      <c r="H2011" s="1"/>
      <c r="I2011" s="1"/>
      <c r="J2011" s="1"/>
      <c r="K2011" s="1"/>
      <c r="L2011" s="1"/>
    </row>
    <row r="2012" spans="2:13" s="1" customFormat="1" ht="15" hidden="1" customHeight="1" outlineLevel="1" x14ac:dyDescent="0.15">
      <c r="B2012" s="7"/>
      <c r="C2012" s="62"/>
      <c r="D2012" s="9" t="s">
        <v>318</v>
      </c>
      <c r="E2012"/>
      <c r="F2012" s="58" t="str">
        <f>F2000</f>
        <v>[currency code]</v>
      </c>
      <c r="H2012" s="23"/>
      <c r="I2012" s="23"/>
      <c r="J2012" s="23"/>
      <c r="K2012" s="23"/>
      <c r="L2012" s="23"/>
    </row>
    <row r="2013" spans="2:13" ht="10" hidden="1" customHeight="1" outlineLevel="1" x14ac:dyDescent="0.15">
      <c r="D2013" s="1"/>
      <c r="F2013" s="1"/>
      <c r="H2013" s="1"/>
      <c r="I2013" s="1"/>
      <c r="J2013" s="1"/>
      <c r="K2013" s="1"/>
      <c r="L2013" s="1"/>
    </row>
    <row r="2014" spans="2:13" ht="15" hidden="1" customHeight="1" outlineLevel="1" x14ac:dyDescent="0.15">
      <c r="D2014" s="60"/>
      <c r="F2014" s="1"/>
      <c r="H2014" s="98" t="s">
        <v>312</v>
      </c>
      <c r="I2014" s="1"/>
      <c r="J2014" s="1"/>
      <c r="K2014" s="1"/>
      <c r="L2014" s="1"/>
    </row>
    <row r="2015" spans="2:13" s="1" customFormat="1" ht="15" hidden="1" customHeight="1" outlineLevel="1" x14ac:dyDescent="0.15">
      <c r="B2015" s="7"/>
      <c r="D2015" s="9" t="s">
        <v>319</v>
      </c>
      <c r="E2015"/>
      <c r="F2015" s="8" t="str">
        <f t="shared" ref="F2015" si="64">ReportingCurrency</f>
        <v>USD</v>
      </c>
      <c r="H2015" s="28">
        <f>IF(H2002=0, 0, H2012/H2002)</f>
        <v>0</v>
      </c>
      <c r="I2015" s="28">
        <f>IF(I2002=0, 0, I2012/I2002)</f>
        <v>0</v>
      </c>
      <c r="J2015" s="28">
        <f>IF(J2002=0, 0, J2012/J2002)</f>
        <v>0</v>
      </c>
      <c r="K2015" s="28">
        <f>IF(K2002=0, 0, K2012/K2002)</f>
        <v>0</v>
      </c>
      <c r="L2015" s="28">
        <f>IF(L2002=0, 0, L2012/L2002)</f>
        <v>0</v>
      </c>
    </row>
    <row r="2016" spans="2:13" hidden="1" outlineLevel="1" x14ac:dyDescent="0.15"/>
    <row r="2017" spans="2:13" s="1" customFormat="1" ht="18" hidden="1" customHeight="1" outlineLevel="1" x14ac:dyDescent="0.15">
      <c r="B2017" s="7"/>
      <c r="C2017" s="91" t="s">
        <v>8</v>
      </c>
      <c r="D2017" s="91"/>
      <c r="E2017" s="91"/>
      <c r="F2017" s="92"/>
      <c r="G2017" s="92"/>
      <c r="H2017" s="92" t="s">
        <v>4</v>
      </c>
      <c r="I2017" s="92" t="s">
        <v>5</v>
      </c>
      <c r="J2017" s="92" t="s">
        <v>6</v>
      </c>
      <c r="K2017" s="92" t="s">
        <v>257</v>
      </c>
      <c r="L2017" s="92" t="s">
        <v>258</v>
      </c>
      <c r="M2017" s="92"/>
    </row>
    <row r="2018" spans="2:13" ht="10" hidden="1" customHeight="1" outlineLevel="1" x14ac:dyDescent="0.15">
      <c r="H2018" s="1"/>
      <c r="I2018" s="1"/>
      <c r="J2018" s="1"/>
      <c r="K2018" s="1"/>
      <c r="L2018" s="1"/>
    </row>
    <row r="2019" spans="2:13" ht="15" hidden="1" customHeight="1" outlineLevel="1" x14ac:dyDescent="0.15">
      <c r="D2019" s="9" t="s">
        <v>8</v>
      </c>
      <c r="F2019" s="1"/>
      <c r="H2019" s="99" t="str" cm="1">
        <f t="array" ref="H2019">IF(OR(E2020:E2021 = "!"), "Red alert = missing data","")</f>
        <v/>
      </c>
      <c r="I2019" s="1"/>
      <c r="J2019" s="1"/>
      <c r="K2019" s="1"/>
      <c r="L2019" s="1"/>
    </row>
    <row r="2020" spans="2:13" s="1" customFormat="1" ht="15" hidden="1" customHeight="1" outlineLevel="1" x14ac:dyDescent="0.15">
      <c r="B2020" s="7"/>
      <c r="D2020" s="59" t="s">
        <v>309</v>
      </c>
      <c r="E2020" s="61" t="str" cm="1">
        <f t="array" ref="E2020">IF(MAX((H2015:L2015&gt;=H2004:L2004) * (H2015:L2015 &lt;&gt; 0) * (H2020:L2020=0)) &gt;0, "!", "")</f>
        <v/>
      </c>
      <c r="F2020" s="8" t="s">
        <v>18</v>
      </c>
      <c r="H2020" s="23"/>
      <c r="I2020" s="23"/>
      <c r="J2020" s="23"/>
      <c r="K2020" s="23"/>
      <c r="L2020" s="23"/>
    </row>
    <row r="2021" spans="2:13" s="1" customFormat="1" ht="15" hidden="1" customHeight="1" outlineLevel="1" x14ac:dyDescent="0.15">
      <c r="B2021" s="7"/>
      <c r="D2021" s="59" t="s">
        <v>310</v>
      </c>
      <c r="E2021" s="61" t="str" cm="1">
        <f t="array" ref="E2021">IF(MAX((H2015:L2015&lt;H2004:L2004) * (H2015:L2015 &lt;&gt; 0) * (H2021:L2021=0)) &gt;0, "!", "")</f>
        <v/>
      </c>
      <c r="F2021" s="8" t="s">
        <v>18</v>
      </c>
      <c r="H2021" s="23"/>
      <c r="I2021" s="23"/>
      <c r="J2021" s="23"/>
      <c r="K2021" s="23"/>
      <c r="L2021" s="23"/>
    </row>
    <row r="2022" spans="2:13" s="1" customFormat="1" ht="15" hidden="1" customHeight="1" outlineLevel="1" x14ac:dyDescent="0.15">
      <c r="B2022" s="7"/>
      <c r="D2022" s="59" t="s">
        <v>305</v>
      </c>
      <c r="E2022"/>
      <c r="F2022" s="8" t="s">
        <v>18</v>
      </c>
      <c r="H2022" s="29">
        <f>H2020+IF(H2015&lt;H2004, H2021, 0)</f>
        <v>0</v>
      </c>
      <c r="I2022" s="29">
        <f>I2020+IF(I2015&lt;I2004, I2021, 0)</f>
        <v>0</v>
      </c>
      <c r="J2022" s="29">
        <f>J2020+IF(J2015&lt;J2004, J2021, 0)</f>
        <v>0</v>
      </c>
      <c r="K2022" s="29">
        <f>K2020+IF(K2015&lt;K2004, K2021, 0)</f>
        <v>0</v>
      </c>
      <c r="L2022" s="29">
        <f>L2020+IF(L2015&lt;L2004, L2021, 0)</f>
        <v>0</v>
      </c>
    </row>
    <row r="2023" spans="2:13" hidden="1" outlineLevel="1" x14ac:dyDescent="0.15">
      <c r="D2023" s="1"/>
      <c r="E2023" s="1"/>
      <c r="F2023" s="1"/>
      <c r="H2023" s="1"/>
      <c r="I2023" s="1"/>
      <c r="J2023" s="1"/>
      <c r="K2023" s="1"/>
      <c r="L2023" s="1"/>
    </row>
    <row r="2024" spans="2:13" s="1" customFormat="1" ht="18" hidden="1" customHeight="1" outlineLevel="1" x14ac:dyDescent="0.15">
      <c r="B2024" s="7"/>
      <c r="C2024" s="91" t="s">
        <v>10</v>
      </c>
      <c r="D2024" s="91"/>
      <c r="E2024" s="91"/>
      <c r="F2024" s="92"/>
      <c r="G2024" s="92"/>
      <c r="H2024" s="97" t="s">
        <v>4</v>
      </c>
      <c r="I2024" s="92" t="s">
        <v>5</v>
      </c>
      <c r="J2024" s="92" t="s">
        <v>6</v>
      </c>
      <c r="K2024" s="92" t="s">
        <v>257</v>
      </c>
      <c r="L2024" s="92" t="s">
        <v>258</v>
      </c>
      <c r="M2024" s="92"/>
    </row>
    <row r="2025" spans="2:13" ht="10" hidden="1" customHeight="1" outlineLevel="1" x14ac:dyDescent="0.15"/>
    <row r="2026" spans="2:13" s="1" customFormat="1" ht="15" hidden="1" customHeight="1" outlineLevel="1" x14ac:dyDescent="0.15">
      <c r="B2026" s="7"/>
      <c r="D2026" s="9" t="s">
        <v>17</v>
      </c>
      <c r="F2026" s="8" t="s">
        <v>9</v>
      </c>
      <c r="H2026" s="29">
        <f>H2022</f>
        <v>0</v>
      </c>
      <c r="I2026" s="29">
        <f>I2022</f>
        <v>0</v>
      </c>
      <c r="J2026" s="29">
        <f>J2022</f>
        <v>0</v>
      </c>
      <c r="K2026" s="29">
        <f>K2022</f>
        <v>0</v>
      </c>
      <c r="L2026" s="29">
        <f>L2022</f>
        <v>0</v>
      </c>
    </row>
    <row r="2027" spans="2:13" ht="4" hidden="1" customHeight="1" outlineLevel="1" x14ac:dyDescent="0.15">
      <c r="D2027" s="9"/>
      <c r="F2027" s="1"/>
      <c r="H2027" s="1"/>
      <c r="I2027" s="1"/>
      <c r="J2027" s="1"/>
      <c r="K2027" s="1"/>
      <c r="L2027" s="1"/>
    </row>
    <row r="2028" spans="2:13" s="1" customFormat="1" ht="15" hidden="1" customHeight="1" outlineLevel="1" x14ac:dyDescent="0.15">
      <c r="B2028" s="7"/>
      <c r="D2028" s="9" t="s">
        <v>249</v>
      </c>
      <c r="F2028" s="8" t="s">
        <v>9</v>
      </c>
      <c r="H2028" s="29">
        <f>IF(H2015&lt;H2004, H2021, 0)</f>
        <v>0</v>
      </c>
      <c r="I2028" s="29">
        <f>IF(I2015&lt;I2004, I2021, 0)</f>
        <v>0</v>
      </c>
      <c r="J2028" s="29">
        <f>IF(J2015&lt;J2004, J2021, 0)</f>
        <v>0</v>
      </c>
      <c r="K2028" s="29">
        <f>IF(K2015&lt;K2004, K2021, 0)</f>
        <v>0</v>
      </c>
      <c r="L2028" s="29">
        <f>IF(L2015&lt;L2004, L2021, 0)</f>
        <v>0</v>
      </c>
    </row>
    <row r="2029" spans="2:13" ht="4" hidden="1" customHeight="1" outlineLevel="1" x14ac:dyDescent="0.15">
      <c r="D2029" s="9"/>
      <c r="F2029" s="1"/>
      <c r="H2029" s="1"/>
      <c r="I2029" s="1"/>
      <c r="J2029" s="1"/>
      <c r="K2029" s="1"/>
      <c r="L2029" s="1"/>
    </row>
    <row r="2030" spans="2:13" s="1" customFormat="1" ht="15" hidden="1" customHeight="1" outlineLevel="1" x14ac:dyDescent="0.15">
      <c r="B2030" s="7"/>
      <c r="D2030" s="9" t="s">
        <v>11</v>
      </c>
      <c r="F2030" s="8" t="str">
        <f>ReportingCurrencyUnitLables</f>
        <v>USD 000s</v>
      </c>
      <c r="H2030" s="29">
        <f>H2004 * H2022 / 1000</f>
        <v>0</v>
      </c>
      <c r="I2030" s="29">
        <f>I2004 * I2022 / 1000</f>
        <v>0</v>
      </c>
      <c r="J2030" s="29">
        <f>J2004 * J2022 / 1000</f>
        <v>0</v>
      </c>
      <c r="K2030" s="29">
        <f>K2004 * K2022 / 1000</f>
        <v>0</v>
      </c>
      <c r="L2030" s="29">
        <f>L2004 * L2022 / 1000</f>
        <v>0</v>
      </c>
    </row>
    <row r="2031" spans="2:13" ht="4" hidden="1" customHeight="1" outlineLevel="1" x14ac:dyDescent="0.15">
      <c r="D2031" s="9"/>
      <c r="F2031" s="1"/>
      <c r="H2031" s="1"/>
      <c r="I2031" s="1"/>
      <c r="J2031" s="1"/>
      <c r="K2031" s="1"/>
      <c r="L2031" s="1"/>
    </row>
    <row r="2032" spans="2:13" s="1" customFormat="1" ht="15" hidden="1" customHeight="1" outlineLevel="1" x14ac:dyDescent="0.15">
      <c r="B2032" s="7"/>
      <c r="D2032" s="9" t="s">
        <v>13</v>
      </c>
      <c r="F2032" s="8" t="s">
        <v>14</v>
      </c>
      <c r="H2032" s="30">
        <f>IF(H2026=0,0,H2028 / H2026)</f>
        <v>0</v>
      </c>
      <c r="I2032" s="30">
        <f>IF(I2026=0,0,I2028 / I2026)</f>
        <v>0</v>
      </c>
      <c r="J2032" s="30">
        <f>IF(J2026=0,0,J2028 / J2026)</f>
        <v>0</v>
      </c>
      <c r="K2032" s="30">
        <f>IF(K2026=0,0,K2028 / K2026)</f>
        <v>0</v>
      </c>
      <c r="L2032" s="30">
        <f>IF(L2026=0,0,L2028 / L2026)</f>
        <v>0</v>
      </c>
    </row>
    <row r="2033" spans="2:13" ht="4" hidden="1" customHeight="1" outlineLevel="1" x14ac:dyDescent="0.15">
      <c r="D2033" s="9"/>
      <c r="F2033" s="1"/>
      <c r="H2033" s="1"/>
      <c r="I2033" s="1"/>
      <c r="J2033" s="1"/>
      <c r="K2033" s="1"/>
      <c r="L2033" s="1"/>
    </row>
    <row r="2034" spans="2:13" ht="15" hidden="1" customHeight="1" outlineLevel="1" x14ac:dyDescent="0.15">
      <c r="D2034" s="9" t="s">
        <v>302</v>
      </c>
      <c r="F2034" s="8" t="str">
        <f>ReportingCurrencyUnitLables</f>
        <v>USD 000s</v>
      </c>
      <c r="G2034" s="1"/>
      <c r="H2034" s="29">
        <f>MAX(0, H2004-H2015) * H2028 / 1000</f>
        <v>0</v>
      </c>
      <c r="I2034" s="29">
        <f t="shared" ref="I2034:L2034" si="65">MAX(0, I2004-I2015) * I2028 / 1000</f>
        <v>0</v>
      </c>
      <c r="J2034" s="29">
        <f t="shared" si="65"/>
        <v>0</v>
      </c>
      <c r="K2034" s="29">
        <f t="shared" si="65"/>
        <v>0</v>
      </c>
      <c r="L2034" s="29">
        <f t="shared" si="65"/>
        <v>0</v>
      </c>
    </row>
    <row r="2035" spans="2:13" ht="4" hidden="1" customHeight="1" outlineLevel="1" x14ac:dyDescent="0.15">
      <c r="D2035" s="9"/>
      <c r="F2035" s="1"/>
      <c r="H2035" s="1"/>
      <c r="I2035" s="1"/>
      <c r="J2035" s="1"/>
      <c r="K2035" s="1"/>
      <c r="L2035" s="1"/>
    </row>
    <row r="2036" spans="2:13" s="1" customFormat="1" ht="15" hidden="1" customHeight="1" outlineLevel="1" x14ac:dyDescent="0.15">
      <c r="B2036" s="7"/>
      <c r="D2036" s="9" t="s">
        <v>252</v>
      </c>
      <c r="F2036" s="8" t="s">
        <v>250</v>
      </c>
      <c r="H2036" s="30">
        <f>IF(H2030=0, 0, H2034/H2030)</f>
        <v>0</v>
      </c>
      <c r="I2036" s="30">
        <f>IF(I2030=0, 0, I2034/I2030)</f>
        <v>0</v>
      </c>
      <c r="J2036" s="30">
        <f>IF(J2030=0, 0, J2034/J2030)</f>
        <v>0</v>
      </c>
      <c r="K2036" s="30">
        <f>IF(K2030=0, 0, K2034/K2030)</f>
        <v>0</v>
      </c>
      <c r="L2036" s="30">
        <f>IF(L2030=0, 0, L2034/L2030)</f>
        <v>0</v>
      </c>
    </row>
    <row r="2037" spans="2:13" ht="4" hidden="1" customHeight="1" outlineLevel="1" x14ac:dyDescent="0.15">
      <c r="D2037" s="9"/>
      <c r="F2037" s="1"/>
      <c r="H2037" s="1"/>
      <c r="I2037" s="1"/>
      <c r="J2037" s="1"/>
      <c r="K2037" s="1"/>
      <c r="L2037" s="1"/>
    </row>
    <row r="2038" spans="2:13" s="1" customFormat="1" ht="15" hidden="1" customHeight="1" outlineLevel="1" x14ac:dyDescent="0.15">
      <c r="B2038" s="7"/>
      <c r="C2038" s="7"/>
      <c r="D2038" s="9" t="s">
        <v>251</v>
      </c>
      <c r="F2038" s="8" t="s">
        <v>259</v>
      </c>
      <c r="H2038" s="31"/>
      <c r="I2038" s="30">
        <f>IF(H2036=0, 0, -(I2036-H2036) / H2036)</f>
        <v>0</v>
      </c>
      <c r="J2038" s="30">
        <f>IF(I2036=0, 0, -(J2036-I2036) / I2036)</f>
        <v>0</v>
      </c>
      <c r="K2038" s="30">
        <f>IF(J2036=0, 0, -(K2036-J2036) / J2036)</f>
        <v>0</v>
      </c>
      <c r="L2038" s="30">
        <f>IF(K2036=0, 0, -(L2036-K2036) / K2036)</f>
        <v>0</v>
      </c>
    </row>
    <row r="2039" spans="2:13" hidden="1" outlineLevel="1" x14ac:dyDescent="0.15"/>
    <row r="2040" spans="2:13" s="1" customFormat="1" ht="18" hidden="1" customHeight="1" outlineLevel="1" x14ac:dyDescent="0.15">
      <c r="B2040" s="7"/>
      <c r="C2040" s="91" t="s">
        <v>241</v>
      </c>
      <c r="D2040" s="91"/>
      <c r="E2040" s="93">
        <f>IF(AND(J1991 = "Yes", OR(ISBLANK(Worker_Type_Filter), Worker_Type_Filter = H1996),
 OR(ISBLANK(Country_Filter), Country_Filter = J1996)), 1, 0)</f>
        <v>1</v>
      </c>
      <c r="F2040" s="92"/>
      <c r="G2040" s="92"/>
      <c r="H2040" s="92" t="s">
        <v>4</v>
      </c>
      <c r="I2040" s="92" t="s">
        <v>5</v>
      </c>
      <c r="J2040" s="92" t="s">
        <v>6</v>
      </c>
      <c r="K2040" s="92" t="s">
        <v>257</v>
      </c>
      <c r="L2040" s="92" t="s">
        <v>258</v>
      </c>
      <c r="M2040" s="92"/>
    </row>
    <row r="2041" spans="2:13" ht="10" hidden="1" customHeight="1" outlineLevel="1" x14ac:dyDescent="0.15">
      <c r="C2041" s="43" t="s">
        <v>248</v>
      </c>
    </row>
    <row r="2042" spans="2:13" ht="4" hidden="1" customHeight="1" outlineLevel="1" x14ac:dyDescent="0.15"/>
    <row r="2043" spans="2:13" s="1" customFormat="1" ht="15" hidden="1" customHeight="1" outlineLevel="1" x14ac:dyDescent="0.15">
      <c r="B2043" s="7"/>
      <c r="C2043" s="19">
        <v>1</v>
      </c>
      <c r="D2043" s="9" t="s">
        <v>17</v>
      </c>
      <c r="F2043" s="8" t="s">
        <v>9</v>
      </c>
      <c r="H2043" s="29">
        <f>H2026 * $E2040</f>
        <v>0</v>
      </c>
      <c r="I2043" s="29">
        <f>I2026 * $E2040</f>
        <v>0</v>
      </c>
      <c r="J2043" s="29">
        <f>J2026 * $E2040</f>
        <v>0</v>
      </c>
      <c r="K2043" s="29">
        <f>K2026 * $E2040</f>
        <v>0</v>
      </c>
      <c r="L2043" s="29">
        <f>L2026 * $E2040</f>
        <v>0</v>
      </c>
    </row>
    <row r="2044" spans="2:13" ht="4" hidden="1" customHeight="1" outlineLevel="1" x14ac:dyDescent="0.15">
      <c r="D2044" s="9"/>
      <c r="F2044" s="1"/>
      <c r="H2044" s="1"/>
      <c r="I2044" s="1"/>
      <c r="J2044" s="1"/>
      <c r="K2044" s="1"/>
      <c r="L2044" s="1"/>
    </row>
    <row r="2045" spans="2:13" s="1" customFormat="1" ht="15" hidden="1" customHeight="1" outlineLevel="1" x14ac:dyDescent="0.15">
      <c r="B2045" s="7"/>
      <c r="C2045" s="19">
        <v>2</v>
      </c>
      <c r="D2045" s="9" t="s">
        <v>249</v>
      </c>
      <c r="F2045" s="8" t="s">
        <v>9</v>
      </c>
      <c r="H2045" s="29">
        <f>H2028 * $E2040</f>
        <v>0</v>
      </c>
      <c r="I2045" s="29">
        <f>I2028 * $E2040</f>
        <v>0</v>
      </c>
      <c r="J2045" s="29">
        <f>J2028 * $E2040</f>
        <v>0</v>
      </c>
      <c r="K2045" s="29">
        <f>K2028 * $E2040</f>
        <v>0</v>
      </c>
      <c r="L2045" s="29">
        <f>L2028 * $E2040</f>
        <v>0</v>
      </c>
    </row>
    <row r="2046" spans="2:13" ht="4" hidden="1" customHeight="1" outlineLevel="1" x14ac:dyDescent="0.15">
      <c r="D2046" s="9"/>
      <c r="F2046" s="1"/>
      <c r="H2046" s="1"/>
      <c r="I2046" s="1"/>
      <c r="J2046" s="1"/>
      <c r="K2046" s="1"/>
      <c r="L2046" s="1"/>
    </row>
    <row r="2047" spans="2:13" s="1" customFormat="1" ht="15" hidden="1" customHeight="1" outlineLevel="1" x14ac:dyDescent="0.15">
      <c r="B2047" s="7"/>
      <c r="C2047" s="19">
        <v>3</v>
      </c>
      <c r="D2047" s="9" t="s">
        <v>11</v>
      </c>
      <c r="F2047" s="8" t="str">
        <f>ReportingCurrencyUnitLables</f>
        <v>USD 000s</v>
      </c>
      <c r="H2047" s="29">
        <f>H2030 * $E2040</f>
        <v>0</v>
      </c>
      <c r="I2047" s="29">
        <f>I2030 * $E2040</f>
        <v>0</v>
      </c>
      <c r="J2047" s="29">
        <f>J2030 * $E2040</f>
        <v>0</v>
      </c>
      <c r="K2047" s="29">
        <f>K2030 * $E2040</f>
        <v>0</v>
      </c>
      <c r="L2047" s="29">
        <f>L2030 * $E2040</f>
        <v>0</v>
      </c>
    </row>
    <row r="2048" spans="2:13" ht="4" hidden="1" customHeight="1" outlineLevel="1" x14ac:dyDescent="0.15">
      <c r="D2048" s="9"/>
      <c r="F2048" s="1"/>
      <c r="H2048" s="1"/>
      <c r="I2048" s="1"/>
      <c r="J2048" s="1"/>
      <c r="K2048" s="1"/>
      <c r="L2048" s="1"/>
    </row>
    <row r="2049" spans="2:14" s="1" customFormat="1" ht="15" hidden="1" customHeight="1" outlineLevel="1" x14ac:dyDescent="0.15">
      <c r="B2049" s="7"/>
      <c r="C2049" s="19">
        <v>4</v>
      </c>
      <c r="D2049" s="9" t="s">
        <v>256</v>
      </c>
      <c r="F2049" s="8" t="str">
        <f>ReportingCurrencyUnitLables</f>
        <v>USD 000s</v>
      </c>
      <c r="H2049" s="29">
        <f>H2034 * $E2040</f>
        <v>0</v>
      </c>
      <c r="I2049" s="29">
        <f>I2034 * $E2040</f>
        <v>0</v>
      </c>
      <c r="J2049" s="29">
        <f>J2034 * $E2040</f>
        <v>0</v>
      </c>
      <c r="K2049" s="29">
        <f>K2034 * $E2040</f>
        <v>0</v>
      </c>
      <c r="L2049" s="29">
        <f>L2034 * $E2040</f>
        <v>0</v>
      </c>
    </row>
    <row r="2050" spans="2:14" ht="4" hidden="1" customHeight="1" outlineLevel="1" x14ac:dyDescent="0.15">
      <c r="D2050" s="9"/>
      <c r="F2050" s="1"/>
      <c r="H2050" s="1"/>
      <c r="I2050" s="1"/>
      <c r="J2050" s="1"/>
      <c r="K2050" s="1"/>
      <c r="L2050" s="1"/>
    </row>
    <row r="2051" spans="2:14" ht="10" hidden="1" customHeight="1" outlineLevel="1" x14ac:dyDescent="0.15">
      <c r="B2051" s="44"/>
      <c r="C2051" s="41"/>
      <c r="D2051" s="41"/>
      <c r="E2051" s="41"/>
      <c r="F2051" s="41"/>
      <c r="G2051" s="41"/>
      <c r="H2051" s="41"/>
      <c r="I2051" s="45"/>
      <c r="J2051" s="45"/>
      <c r="K2051" s="45"/>
      <c r="L2051" s="41"/>
      <c r="M2051" s="41"/>
      <c r="N2051" s="1"/>
    </row>
    <row r="2052" spans="2:14" ht="10" customHeight="1" x14ac:dyDescent="0.15">
      <c r="B2052" s="44"/>
      <c r="C2052" s="41"/>
      <c r="D2052" s="41"/>
      <c r="E2052" s="41"/>
      <c r="F2052" s="41"/>
      <c r="G2052" s="41"/>
      <c r="H2052" s="41"/>
      <c r="I2052" s="45"/>
      <c r="J2052" s="45"/>
      <c r="K2052" s="45"/>
      <c r="L2052" s="41"/>
      <c r="M2052" s="41"/>
      <c r="N2052" s="1"/>
    </row>
    <row r="2053" spans="2:14" s="1" customFormat="1" ht="19" collapsed="1" x14ac:dyDescent="0.15">
      <c r="B2053" s="83" cm="1">
        <f t="array" aca="1" ref="B2053" ca="1">MAX($B$2:OFFSET(B2053,-1,0)+1)</f>
        <v>34</v>
      </c>
      <c r="C2053" s="84" t="str">
        <f>UPPER(J2058) &amp;" / " &amp; K2058  &amp; " / " &amp; L2058 &amp; " / " &amp; H2058</f>
        <v xml:space="preserve"> /  /  / </v>
      </c>
      <c r="D2053" s="84"/>
      <c r="E2053" s="41"/>
      <c r="F2053" s="41"/>
      <c r="G2053" s="41"/>
      <c r="H2053" s="61" t="str">
        <f>IF(COUNTIF(E2055:E2111, "!")&gt;0, "!", "")</f>
        <v/>
      </c>
      <c r="I2053" s="18" t="s">
        <v>240</v>
      </c>
      <c r="J2053" s="2" t="s">
        <v>210</v>
      </c>
      <c r="K2053" s="18" t="s">
        <v>267</v>
      </c>
      <c r="L2053" s="42">
        <f>E2102</f>
        <v>1</v>
      </c>
      <c r="M2053" s="41"/>
    </row>
    <row r="2054" spans="2:14" s="1" customFormat="1" ht="4" hidden="1" customHeight="1" outlineLevel="1" x14ac:dyDescent="0.15">
      <c r="B2054" s="88"/>
      <c r="C2054" s="89"/>
      <c r="D2054" s="89"/>
      <c r="E2054" s="89"/>
      <c r="F2054" s="89"/>
      <c r="G2054" s="89"/>
      <c r="H2054" s="89"/>
      <c r="I2054" s="90"/>
      <c r="J2054" s="90"/>
      <c r="K2054" s="90"/>
      <c r="L2054" s="89"/>
      <c r="M2054" s="89"/>
    </row>
    <row r="2055" spans="2:14" ht="10" hidden="1" customHeight="1" outlineLevel="1" x14ac:dyDescent="0.15"/>
    <row r="2056" spans="2:14" ht="15" hidden="1" customHeight="1" outlineLevel="1" x14ac:dyDescent="0.15">
      <c r="D2056" s="1"/>
      <c r="E2056" s="1"/>
      <c r="H2056" s="4" t="s">
        <v>1</v>
      </c>
      <c r="J2056" s="4" t="s">
        <v>0</v>
      </c>
      <c r="K2056" s="4" t="s">
        <v>209</v>
      </c>
      <c r="L2056" s="4" t="s">
        <v>264</v>
      </c>
    </row>
    <row r="2057" spans="2:14" ht="5" hidden="1" customHeight="1" outlineLevel="1" x14ac:dyDescent="0.15">
      <c r="D2057" s="1"/>
      <c r="E2057" s="1"/>
      <c r="H2057" s="1"/>
      <c r="J2057" s="1"/>
      <c r="K2057" s="1"/>
      <c r="L2057" s="1"/>
    </row>
    <row r="2058" spans="2:14" ht="15" hidden="1" customHeight="1" outlineLevel="1" x14ac:dyDescent="0.15">
      <c r="D2058" s="9" t="s">
        <v>2</v>
      </c>
      <c r="E2058" s="1"/>
      <c r="H2058" s="2"/>
      <c r="J2058" s="2"/>
      <c r="K2058" s="2"/>
      <c r="L2058" s="2"/>
    </row>
    <row r="2059" spans="2:14" hidden="1" outlineLevel="1" x14ac:dyDescent="0.15">
      <c r="D2059" s="1"/>
      <c r="E2059" s="1"/>
      <c r="F2059" s="1"/>
      <c r="H2059" s="1"/>
      <c r="I2059" s="1"/>
      <c r="J2059" s="1"/>
      <c r="K2059" s="1"/>
      <c r="L2059" s="1"/>
    </row>
    <row r="2060" spans="2:14" s="1" customFormat="1" ht="18" hidden="1" customHeight="1" outlineLevel="1" x14ac:dyDescent="0.15">
      <c r="B2060" s="7"/>
      <c r="C2060" s="91" t="s">
        <v>3</v>
      </c>
      <c r="D2060" s="91"/>
      <c r="E2060" s="91"/>
      <c r="F2060" s="92"/>
      <c r="G2060" s="92"/>
      <c r="H2060" s="92" t="s">
        <v>4</v>
      </c>
      <c r="I2060" s="92" t="s">
        <v>5</v>
      </c>
      <c r="J2060" s="92" t="s">
        <v>6</v>
      </c>
      <c r="K2060" s="92" t="s">
        <v>257</v>
      </c>
      <c r="L2060" s="92" t="s">
        <v>258</v>
      </c>
      <c r="M2060" s="92"/>
    </row>
    <row r="2061" spans="2:14" ht="10" hidden="1" customHeight="1" outlineLevel="1" x14ac:dyDescent="0.15">
      <c r="H2061" s="1"/>
      <c r="I2061" s="1"/>
      <c r="J2061" s="1"/>
      <c r="K2061" s="1"/>
      <c r="L2061" s="1"/>
    </row>
    <row r="2062" spans="2:14" s="1" customFormat="1" ht="15" hidden="1" customHeight="1" outlineLevel="1" x14ac:dyDescent="0.15">
      <c r="B2062" s="7"/>
      <c r="D2062" s="9" t="s">
        <v>3</v>
      </c>
      <c r="F2062" s="17" t="s">
        <v>321</v>
      </c>
      <c r="H2062" s="22"/>
      <c r="I2062" s="22"/>
      <c r="J2062" s="22"/>
      <c r="K2062" s="22"/>
      <c r="L2062" s="22"/>
    </row>
    <row r="2063" spans="2:14" ht="4" hidden="1" customHeight="1" outlineLevel="1" x14ac:dyDescent="0.15">
      <c r="D2063" s="1"/>
      <c r="E2063" s="1"/>
      <c r="F2063" s="1"/>
      <c r="H2063" s="1"/>
      <c r="I2063" s="1"/>
      <c r="J2063" s="1"/>
      <c r="K2063" s="1"/>
      <c r="L2063" s="1"/>
    </row>
    <row r="2064" spans="2:14" s="1" customFormat="1" ht="15" hidden="1" customHeight="1" outlineLevel="1" x14ac:dyDescent="0.15">
      <c r="B2064" s="7"/>
      <c r="D2064" s="9" t="s">
        <v>246</v>
      </c>
      <c r="F2064" s="8" t="str">
        <f>F2066 &amp; ":" &amp; F2062</f>
        <v>USD:[currency code]</v>
      </c>
      <c r="H2064" s="24"/>
      <c r="I2064" s="24"/>
      <c r="J2064" s="24"/>
      <c r="K2064" s="24"/>
      <c r="L2064" s="24"/>
    </row>
    <row r="2065" spans="2:13" ht="4" hidden="1" customHeight="1" outlineLevel="1" x14ac:dyDescent="0.15">
      <c r="D2065" s="1"/>
      <c r="E2065" s="1"/>
      <c r="F2065" s="1"/>
      <c r="H2065" s="1"/>
      <c r="I2065" s="1"/>
      <c r="J2065" s="1"/>
      <c r="K2065" s="1"/>
      <c r="L2065" s="1"/>
    </row>
    <row r="2066" spans="2:13" s="1" customFormat="1" ht="15" hidden="1" customHeight="1" outlineLevel="1" x14ac:dyDescent="0.15">
      <c r="B2066" s="7"/>
      <c r="D2066" s="9" t="s">
        <v>16</v>
      </c>
      <c r="F2066" s="8" t="str">
        <f>ReportingCurrency</f>
        <v>USD</v>
      </c>
      <c r="H2066" s="28">
        <f>IF(H2064=0, 0, H2062/H2064)</f>
        <v>0</v>
      </c>
      <c r="I2066" s="28">
        <f>IF(I2064=0, 0, I2062/I2064)</f>
        <v>0</v>
      </c>
      <c r="J2066" s="28">
        <f>IF(J2064=0, 0, J2062/J2064)</f>
        <v>0</v>
      </c>
      <c r="K2066" s="28">
        <f>IF(K2064=0, 0, K2062/K2064)</f>
        <v>0</v>
      </c>
      <c r="L2066" s="28">
        <f>IF(L2064=0, 0, L2062/L2064)</f>
        <v>0</v>
      </c>
    </row>
    <row r="2067" spans="2:13" ht="4" hidden="1" customHeight="1" outlineLevel="1" x14ac:dyDescent="0.15">
      <c r="D2067" s="1"/>
      <c r="E2067" s="1"/>
      <c r="F2067" s="1"/>
      <c r="H2067" s="1"/>
      <c r="I2067" s="1"/>
      <c r="J2067" s="1"/>
      <c r="K2067" s="1"/>
      <c r="L2067" s="1"/>
    </row>
    <row r="2068" spans="2:13" s="1" customFormat="1" ht="15" hidden="1" customHeight="1" outlineLevel="1" x14ac:dyDescent="0.15">
      <c r="B2068" s="7"/>
      <c r="D2068" s="9" t="s">
        <v>253</v>
      </c>
      <c r="F2068" s="8" t="s">
        <v>254</v>
      </c>
      <c r="H2068" s="2"/>
      <c r="I2068" s="2"/>
      <c r="J2068" s="2"/>
      <c r="K2068" s="2"/>
      <c r="L2068" s="2"/>
    </row>
    <row r="2069" spans="2:13" ht="4" hidden="1" customHeight="1" outlineLevel="1" x14ac:dyDescent="0.15">
      <c r="D2069" s="1"/>
      <c r="E2069" s="1"/>
      <c r="F2069" s="1"/>
      <c r="H2069" s="1"/>
      <c r="I2069" s="1"/>
      <c r="J2069" s="1"/>
      <c r="K2069" s="1"/>
      <c r="L2069" s="1"/>
    </row>
    <row r="2070" spans="2:13" s="1" customFormat="1" ht="15" hidden="1" customHeight="1" outlineLevel="1" x14ac:dyDescent="0.15">
      <c r="B2070" s="7"/>
      <c r="D2070" s="9" t="s">
        <v>280</v>
      </c>
      <c r="F2070" s="8" t="s">
        <v>255</v>
      </c>
      <c r="H2070" s="25"/>
      <c r="I2070" s="25"/>
      <c r="J2070" s="25"/>
      <c r="K2070" s="25"/>
      <c r="L2070" s="25"/>
    </row>
    <row r="2071" spans="2:13" hidden="1" outlineLevel="1" x14ac:dyDescent="0.15">
      <c r="D2071" s="1"/>
      <c r="E2071" s="1"/>
      <c r="F2071" s="1"/>
      <c r="H2071" s="1"/>
      <c r="I2071" s="1"/>
      <c r="J2071" s="1"/>
      <c r="K2071" s="1"/>
      <c r="L2071" s="1"/>
    </row>
    <row r="2072" spans="2:13" s="1" customFormat="1" ht="18" hidden="1" customHeight="1" outlineLevel="1" x14ac:dyDescent="0.15">
      <c r="B2072" s="7"/>
      <c r="C2072" s="91" t="s">
        <v>311</v>
      </c>
      <c r="D2072" s="91"/>
      <c r="E2072" s="91"/>
      <c r="F2072" s="92"/>
      <c r="G2072" s="92"/>
      <c r="H2072" s="92" t="s">
        <v>4</v>
      </c>
      <c r="I2072" s="92" t="s">
        <v>5</v>
      </c>
      <c r="J2072" s="92" t="s">
        <v>6</v>
      </c>
      <c r="K2072" s="92" t="s">
        <v>257</v>
      </c>
      <c r="L2072" s="92" t="s">
        <v>258</v>
      </c>
      <c r="M2072" s="92"/>
    </row>
    <row r="2073" spans="2:13" ht="10" hidden="1" customHeight="1" outlineLevel="1" x14ac:dyDescent="0.15">
      <c r="H2073" s="1"/>
      <c r="I2073" s="1"/>
      <c r="J2073" s="1"/>
      <c r="K2073" s="1"/>
      <c r="L2073" s="1"/>
    </row>
    <row r="2074" spans="2:13" s="1" customFormat="1" ht="15" hidden="1" customHeight="1" outlineLevel="1" x14ac:dyDescent="0.15">
      <c r="B2074" s="7"/>
      <c r="C2074" s="62"/>
      <c r="D2074" s="9" t="s">
        <v>318</v>
      </c>
      <c r="E2074"/>
      <c r="F2074" s="58" t="str">
        <f>F2062</f>
        <v>[currency code]</v>
      </c>
      <c r="H2074" s="23"/>
      <c r="I2074" s="23"/>
      <c r="J2074" s="23"/>
      <c r="K2074" s="23"/>
      <c r="L2074" s="23"/>
    </row>
    <row r="2075" spans="2:13" ht="10" hidden="1" customHeight="1" outlineLevel="1" x14ac:dyDescent="0.15">
      <c r="D2075" s="1"/>
      <c r="F2075" s="1"/>
      <c r="H2075" s="1"/>
      <c r="I2075" s="1"/>
      <c r="J2075" s="1"/>
      <c r="K2075" s="1"/>
      <c r="L2075" s="1"/>
    </row>
    <row r="2076" spans="2:13" ht="15" hidden="1" customHeight="1" outlineLevel="1" x14ac:dyDescent="0.15">
      <c r="D2076" s="60"/>
      <c r="F2076" s="1"/>
      <c r="H2076" s="98" t="s">
        <v>312</v>
      </c>
      <c r="I2076" s="1"/>
      <c r="J2076" s="1"/>
      <c r="K2076" s="1"/>
      <c r="L2076" s="1"/>
    </row>
    <row r="2077" spans="2:13" s="1" customFormat="1" ht="15" hidden="1" customHeight="1" outlineLevel="1" x14ac:dyDescent="0.15">
      <c r="B2077" s="7"/>
      <c r="D2077" s="9" t="s">
        <v>319</v>
      </c>
      <c r="E2077"/>
      <c r="F2077" s="8" t="str">
        <f t="shared" ref="F2077" si="66">ReportingCurrency</f>
        <v>USD</v>
      </c>
      <c r="H2077" s="28">
        <f>IF(H2064=0, 0, H2074/H2064)</f>
        <v>0</v>
      </c>
      <c r="I2077" s="28">
        <f>IF(I2064=0, 0, I2074/I2064)</f>
        <v>0</v>
      </c>
      <c r="J2077" s="28">
        <f>IF(J2064=0, 0, J2074/J2064)</f>
        <v>0</v>
      </c>
      <c r="K2077" s="28">
        <f>IF(K2064=0, 0, K2074/K2064)</f>
        <v>0</v>
      </c>
      <c r="L2077" s="28">
        <f>IF(L2064=0, 0, L2074/L2064)</f>
        <v>0</v>
      </c>
    </row>
    <row r="2078" spans="2:13" hidden="1" outlineLevel="1" x14ac:dyDescent="0.15"/>
    <row r="2079" spans="2:13" s="1" customFormat="1" ht="18" hidden="1" customHeight="1" outlineLevel="1" x14ac:dyDescent="0.15">
      <c r="B2079" s="7"/>
      <c r="C2079" s="91" t="s">
        <v>8</v>
      </c>
      <c r="D2079" s="91"/>
      <c r="E2079" s="91"/>
      <c r="F2079" s="92"/>
      <c r="G2079" s="92"/>
      <c r="H2079" s="92" t="s">
        <v>4</v>
      </c>
      <c r="I2079" s="92" t="s">
        <v>5</v>
      </c>
      <c r="J2079" s="92" t="s">
        <v>6</v>
      </c>
      <c r="K2079" s="92" t="s">
        <v>257</v>
      </c>
      <c r="L2079" s="92" t="s">
        <v>258</v>
      </c>
      <c r="M2079" s="92"/>
    </row>
    <row r="2080" spans="2:13" ht="10" hidden="1" customHeight="1" outlineLevel="1" x14ac:dyDescent="0.15">
      <c r="H2080" s="1"/>
      <c r="I2080" s="1"/>
      <c r="J2080" s="1"/>
      <c r="K2080" s="1"/>
      <c r="L2080" s="1"/>
    </row>
    <row r="2081" spans="2:13" ht="15" hidden="1" customHeight="1" outlineLevel="1" x14ac:dyDescent="0.15">
      <c r="D2081" s="9" t="s">
        <v>8</v>
      </c>
      <c r="F2081" s="1"/>
      <c r="H2081" s="99" t="str" cm="1">
        <f t="array" ref="H2081">IF(OR(E2082:E2083 = "!"), "Red alert = missing data","")</f>
        <v/>
      </c>
      <c r="I2081" s="1"/>
      <c r="J2081" s="1"/>
      <c r="K2081" s="1"/>
      <c r="L2081" s="1"/>
    </row>
    <row r="2082" spans="2:13" s="1" customFormat="1" ht="15" hidden="1" customHeight="1" outlineLevel="1" x14ac:dyDescent="0.15">
      <c r="B2082" s="7"/>
      <c r="D2082" s="59" t="s">
        <v>309</v>
      </c>
      <c r="E2082" s="61" t="str" cm="1">
        <f t="array" ref="E2082">IF(MAX((H2077:L2077&gt;=H2066:L2066) * (H2077:L2077 &lt;&gt; 0) * (H2082:L2082=0)) &gt;0, "!", "")</f>
        <v/>
      </c>
      <c r="F2082" s="8" t="s">
        <v>18</v>
      </c>
      <c r="H2082" s="23"/>
      <c r="I2082" s="23"/>
      <c r="J2082" s="23"/>
      <c r="K2082" s="23"/>
      <c r="L2082" s="23"/>
    </row>
    <row r="2083" spans="2:13" s="1" customFormat="1" ht="15" hidden="1" customHeight="1" outlineLevel="1" x14ac:dyDescent="0.15">
      <c r="B2083" s="7"/>
      <c r="D2083" s="59" t="s">
        <v>310</v>
      </c>
      <c r="E2083" s="61" t="str" cm="1">
        <f t="array" ref="E2083">IF(MAX((H2077:L2077&lt;H2066:L2066) * (H2077:L2077 &lt;&gt; 0) * (H2083:L2083=0)) &gt;0, "!", "")</f>
        <v/>
      </c>
      <c r="F2083" s="8" t="s">
        <v>18</v>
      </c>
      <c r="H2083" s="23"/>
      <c r="I2083" s="23"/>
      <c r="J2083" s="23"/>
      <c r="K2083" s="23"/>
      <c r="L2083" s="23"/>
    </row>
    <row r="2084" spans="2:13" s="1" customFormat="1" ht="15" hidden="1" customHeight="1" outlineLevel="1" x14ac:dyDescent="0.15">
      <c r="B2084" s="7"/>
      <c r="D2084" s="59" t="s">
        <v>305</v>
      </c>
      <c r="E2084"/>
      <c r="F2084" s="8" t="s">
        <v>18</v>
      </c>
      <c r="H2084" s="29">
        <f>H2082+IF(H2077&lt;H2066, H2083, 0)</f>
        <v>0</v>
      </c>
      <c r="I2084" s="29">
        <f>I2082+IF(I2077&lt;I2066, I2083, 0)</f>
        <v>0</v>
      </c>
      <c r="J2084" s="29">
        <f>J2082+IF(J2077&lt;J2066, J2083, 0)</f>
        <v>0</v>
      </c>
      <c r="K2084" s="29">
        <f>K2082+IF(K2077&lt;K2066, K2083, 0)</f>
        <v>0</v>
      </c>
      <c r="L2084" s="29">
        <f>L2082+IF(L2077&lt;L2066, L2083, 0)</f>
        <v>0</v>
      </c>
    </row>
    <row r="2085" spans="2:13" hidden="1" outlineLevel="1" x14ac:dyDescent="0.15">
      <c r="D2085" s="1"/>
      <c r="E2085" s="1"/>
      <c r="F2085" s="1"/>
      <c r="H2085" s="1"/>
      <c r="I2085" s="1"/>
      <c r="J2085" s="1"/>
      <c r="K2085" s="1"/>
      <c r="L2085" s="1"/>
    </row>
    <row r="2086" spans="2:13" s="1" customFormat="1" ht="18" hidden="1" customHeight="1" outlineLevel="1" x14ac:dyDescent="0.15">
      <c r="B2086" s="7"/>
      <c r="C2086" s="91" t="s">
        <v>10</v>
      </c>
      <c r="D2086" s="91"/>
      <c r="E2086" s="91"/>
      <c r="F2086" s="92"/>
      <c r="G2086" s="92"/>
      <c r="H2086" s="97" t="s">
        <v>4</v>
      </c>
      <c r="I2086" s="92" t="s">
        <v>5</v>
      </c>
      <c r="J2086" s="92" t="s">
        <v>6</v>
      </c>
      <c r="K2086" s="92" t="s">
        <v>257</v>
      </c>
      <c r="L2086" s="92" t="s">
        <v>258</v>
      </c>
      <c r="M2086" s="92"/>
    </row>
    <row r="2087" spans="2:13" ht="10" hidden="1" customHeight="1" outlineLevel="1" x14ac:dyDescent="0.15"/>
    <row r="2088" spans="2:13" s="1" customFormat="1" ht="15" hidden="1" customHeight="1" outlineLevel="1" x14ac:dyDescent="0.15">
      <c r="B2088" s="7"/>
      <c r="D2088" s="9" t="s">
        <v>17</v>
      </c>
      <c r="F2088" s="8" t="s">
        <v>9</v>
      </c>
      <c r="H2088" s="29">
        <f>H2084</f>
        <v>0</v>
      </c>
      <c r="I2088" s="29">
        <f>I2084</f>
        <v>0</v>
      </c>
      <c r="J2088" s="29">
        <f>J2084</f>
        <v>0</v>
      </c>
      <c r="K2088" s="29">
        <f>K2084</f>
        <v>0</v>
      </c>
      <c r="L2088" s="29">
        <f>L2084</f>
        <v>0</v>
      </c>
    </row>
    <row r="2089" spans="2:13" ht="4" hidden="1" customHeight="1" outlineLevel="1" x14ac:dyDescent="0.15">
      <c r="D2089" s="9"/>
      <c r="F2089" s="1"/>
      <c r="H2089" s="1"/>
      <c r="I2089" s="1"/>
      <c r="J2089" s="1"/>
      <c r="K2089" s="1"/>
      <c r="L2089" s="1"/>
    </row>
    <row r="2090" spans="2:13" s="1" customFormat="1" ht="15" hidden="1" customHeight="1" outlineLevel="1" x14ac:dyDescent="0.15">
      <c r="B2090" s="7"/>
      <c r="D2090" s="9" t="s">
        <v>249</v>
      </c>
      <c r="F2090" s="8" t="s">
        <v>9</v>
      </c>
      <c r="H2090" s="29">
        <f>IF(H2077&lt;H2066, H2083, 0)</f>
        <v>0</v>
      </c>
      <c r="I2090" s="29">
        <f>IF(I2077&lt;I2066, I2083, 0)</f>
        <v>0</v>
      </c>
      <c r="J2090" s="29">
        <f>IF(J2077&lt;J2066, J2083, 0)</f>
        <v>0</v>
      </c>
      <c r="K2090" s="29">
        <f>IF(K2077&lt;K2066, K2083, 0)</f>
        <v>0</v>
      </c>
      <c r="L2090" s="29">
        <f>IF(L2077&lt;L2066, L2083, 0)</f>
        <v>0</v>
      </c>
    </row>
    <row r="2091" spans="2:13" ht="4" hidden="1" customHeight="1" outlineLevel="1" x14ac:dyDescent="0.15">
      <c r="D2091" s="9"/>
      <c r="F2091" s="1"/>
      <c r="H2091" s="1"/>
      <c r="I2091" s="1"/>
      <c r="J2091" s="1"/>
      <c r="K2091" s="1"/>
      <c r="L2091" s="1"/>
    </row>
    <row r="2092" spans="2:13" s="1" customFormat="1" ht="15" hidden="1" customHeight="1" outlineLevel="1" x14ac:dyDescent="0.15">
      <c r="B2092" s="7"/>
      <c r="D2092" s="9" t="s">
        <v>11</v>
      </c>
      <c r="F2092" s="8" t="str">
        <f>ReportingCurrencyUnitLables</f>
        <v>USD 000s</v>
      </c>
      <c r="H2092" s="29">
        <f>H2066 * H2084 / 1000</f>
        <v>0</v>
      </c>
      <c r="I2092" s="29">
        <f>I2066 * I2084 / 1000</f>
        <v>0</v>
      </c>
      <c r="J2092" s="29">
        <f>J2066 * J2084 / 1000</f>
        <v>0</v>
      </c>
      <c r="K2092" s="29">
        <f>K2066 * K2084 / 1000</f>
        <v>0</v>
      </c>
      <c r="L2092" s="29">
        <f>L2066 * L2084 / 1000</f>
        <v>0</v>
      </c>
    </row>
    <row r="2093" spans="2:13" ht="4" hidden="1" customHeight="1" outlineLevel="1" x14ac:dyDescent="0.15">
      <c r="D2093" s="9"/>
      <c r="F2093" s="1"/>
      <c r="H2093" s="1"/>
      <c r="I2093" s="1"/>
      <c r="J2093" s="1"/>
      <c r="K2093" s="1"/>
      <c r="L2093" s="1"/>
    </row>
    <row r="2094" spans="2:13" s="1" customFormat="1" ht="15" hidden="1" customHeight="1" outlineLevel="1" x14ac:dyDescent="0.15">
      <c r="B2094" s="7"/>
      <c r="D2094" s="9" t="s">
        <v>13</v>
      </c>
      <c r="F2094" s="8" t="s">
        <v>14</v>
      </c>
      <c r="H2094" s="30">
        <f>IF(H2088=0,0,H2090 / H2088)</f>
        <v>0</v>
      </c>
      <c r="I2094" s="30">
        <f>IF(I2088=0,0,I2090 / I2088)</f>
        <v>0</v>
      </c>
      <c r="J2094" s="30">
        <f>IF(J2088=0,0,J2090 / J2088)</f>
        <v>0</v>
      </c>
      <c r="K2094" s="30">
        <f>IF(K2088=0,0,K2090 / K2088)</f>
        <v>0</v>
      </c>
      <c r="L2094" s="30">
        <f>IF(L2088=0,0,L2090 / L2088)</f>
        <v>0</v>
      </c>
    </row>
    <row r="2095" spans="2:13" ht="4" hidden="1" customHeight="1" outlineLevel="1" x14ac:dyDescent="0.15">
      <c r="D2095" s="9"/>
      <c r="F2095" s="1"/>
      <c r="H2095" s="1"/>
      <c r="I2095" s="1"/>
      <c r="J2095" s="1"/>
      <c r="K2095" s="1"/>
      <c r="L2095" s="1"/>
    </row>
    <row r="2096" spans="2:13" ht="15" hidden="1" customHeight="1" outlineLevel="1" x14ac:dyDescent="0.15">
      <c r="D2096" s="9" t="s">
        <v>302</v>
      </c>
      <c r="F2096" s="8" t="str">
        <f>ReportingCurrencyUnitLables</f>
        <v>USD 000s</v>
      </c>
      <c r="G2096" s="1"/>
      <c r="H2096" s="29">
        <f>MAX(0, H2066-H2077) * H2090 / 1000</f>
        <v>0</v>
      </c>
      <c r="I2096" s="29">
        <f t="shared" ref="I2096:L2096" si="67">MAX(0, I2066-I2077) * I2090 / 1000</f>
        <v>0</v>
      </c>
      <c r="J2096" s="29">
        <f t="shared" si="67"/>
        <v>0</v>
      </c>
      <c r="K2096" s="29">
        <f t="shared" si="67"/>
        <v>0</v>
      </c>
      <c r="L2096" s="29">
        <f t="shared" si="67"/>
        <v>0</v>
      </c>
    </row>
    <row r="2097" spans="2:13" ht="4" hidden="1" customHeight="1" outlineLevel="1" x14ac:dyDescent="0.15">
      <c r="D2097" s="9"/>
      <c r="F2097" s="1"/>
      <c r="H2097" s="1"/>
      <c r="I2097" s="1"/>
      <c r="J2097" s="1"/>
      <c r="K2097" s="1"/>
      <c r="L2097" s="1"/>
    </row>
    <row r="2098" spans="2:13" s="1" customFormat="1" ht="15" hidden="1" customHeight="1" outlineLevel="1" x14ac:dyDescent="0.15">
      <c r="B2098" s="7"/>
      <c r="D2098" s="9" t="s">
        <v>252</v>
      </c>
      <c r="F2098" s="8" t="s">
        <v>250</v>
      </c>
      <c r="H2098" s="30">
        <f>IF(H2092=0, 0, H2096/H2092)</f>
        <v>0</v>
      </c>
      <c r="I2098" s="30">
        <f>IF(I2092=0, 0, I2096/I2092)</f>
        <v>0</v>
      </c>
      <c r="J2098" s="30">
        <f>IF(J2092=0, 0, J2096/J2092)</f>
        <v>0</v>
      </c>
      <c r="K2098" s="30">
        <f>IF(K2092=0, 0, K2096/K2092)</f>
        <v>0</v>
      </c>
      <c r="L2098" s="30">
        <f>IF(L2092=0, 0, L2096/L2092)</f>
        <v>0</v>
      </c>
    </row>
    <row r="2099" spans="2:13" ht="4" hidden="1" customHeight="1" outlineLevel="1" x14ac:dyDescent="0.15">
      <c r="D2099" s="9"/>
      <c r="F2099" s="1"/>
      <c r="H2099" s="1"/>
      <c r="I2099" s="1"/>
      <c r="J2099" s="1"/>
      <c r="K2099" s="1"/>
      <c r="L2099" s="1"/>
    </row>
    <row r="2100" spans="2:13" s="1" customFormat="1" ht="15" hidden="1" customHeight="1" outlineLevel="1" x14ac:dyDescent="0.15">
      <c r="B2100" s="7"/>
      <c r="C2100" s="7"/>
      <c r="D2100" s="9" t="s">
        <v>251</v>
      </c>
      <c r="F2100" s="8" t="s">
        <v>259</v>
      </c>
      <c r="H2100" s="31"/>
      <c r="I2100" s="30">
        <f>IF(H2098=0, 0, -(I2098-H2098) / H2098)</f>
        <v>0</v>
      </c>
      <c r="J2100" s="30">
        <f>IF(I2098=0, 0, -(J2098-I2098) / I2098)</f>
        <v>0</v>
      </c>
      <c r="K2100" s="30">
        <f>IF(J2098=0, 0, -(K2098-J2098) / J2098)</f>
        <v>0</v>
      </c>
      <c r="L2100" s="30">
        <f>IF(K2098=0, 0, -(L2098-K2098) / K2098)</f>
        <v>0</v>
      </c>
    </row>
    <row r="2101" spans="2:13" hidden="1" outlineLevel="1" x14ac:dyDescent="0.15"/>
    <row r="2102" spans="2:13" s="1" customFormat="1" ht="18" hidden="1" customHeight="1" outlineLevel="1" x14ac:dyDescent="0.15">
      <c r="B2102" s="7"/>
      <c r="C2102" s="91" t="s">
        <v>241</v>
      </c>
      <c r="D2102" s="91"/>
      <c r="E2102" s="93">
        <f>IF(AND(J2053 = "Yes", OR(ISBLANK(Worker_Type_Filter), Worker_Type_Filter = H2058),
 OR(ISBLANK(Country_Filter), Country_Filter = J2058)), 1, 0)</f>
        <v>1</v>
      </c>
      <c r="F2102" s="92"/>
      <c r="G2102" s="92"/>
      <c r="H2102" s="92" t="s">
        <v>4</v>
      </c>
      <c r="I2102" s="92" t="s">
        <v>5</v>
      </c>
      <c r="J2102" s="92" t="s">
        <v>6</v>
      </c>
      <c r="K2102" s="92" t="s">
        <v>257</v>
      </c>
      <c r="L2102" s="92" t="s">
        <v>258</v>
      </c>
      <c r="M2102" s="92"/>
    </row>
    <row r="2103" spans="2:13" ht="10" hidden="1" customHeight="1" outlineLevel="1" x14ac:dyDescent="0.15">
      <c r="C2103" s="43" t="s">
        <v>248</v>
      </c>
    </row>
    <row r="2104" spans="2:13" ht="4" hidden="1" customHeight="1" outlineLevel="1" x14ac:dyDescent="0.15"/>
    <row r="2105" spans="2:13" s="1" customFormat="1" ht="15" hidden="1" customHeight="1" outlineLevel="1" x14ac:dyDescent="0.15">
      <c r="B2105" s="7"/>
      <c r="C2105" s="19">
        <v>1</v>
      </c>
      <c r="D2105" s="9" t="s">
        <v>17</v>
      </c>
      <c r="F2105" s="8" t="s">
        <v>9</v>
      </c>
      <c r="H2105" s="29">
        <f>H2088 * $E2102</f>
        <v>0</v>
      </c>
      <c r="I2105" s="29">
        <f>I2088 * $E2102</f>
        <v>0</v>
      </c>
      <c r="J2105" s="29">
        <f>J2088 * $E2102</f>
        <v>0</v>
      </c>
      <c r="K2105" s="29">
        <f>K2088 * $E2102</f>
        <v>0</v>
      </c>
      <c r="L2105" s="29">
        <f>L2088 * $E2102</f>
        <v>0</v>
      </c>
    </row>
    <row r="2106" spans="2:13" ht="4" hidden="1" customHeight="1" outlineLevel="1" x14ac:dyDescent="0.15">
      <c r="D2106" s="9"/>
      <c r="F2106" s="1"/>
      <c r="H2106" s="1"/>
      <c r="I2106" s="1"/>
      <c r="J2106" s="1"/>
      <c r="K2106" s="1"/>
      <c r="L2106" s="1"/>
    </row>
    <row r="2107" spans="2:13" s="1" customFormat="1" ht="15" hidden="1" customHeight="1" outlineLevel="1" x14ac:dyDescent="0.15">
      <c r="B2107" s="7"/>
      <c r="C2107" s="19">
        <v>2</v>
      </c>
      <c r="D2107" s="9" t="s">
        <v>249</v>
      </c>
      <c r="F2107" s="8" t="s">
        <v>9</v>
      </c>
      <c r="H2107" s="29">
        <f>H2090 * $E2102</f>
        <v>0</v>
      </c>
      <c r="I2107" s="29">
        <f>I2090 * $E2102</f>
        <v>0</v>
      </c>
      <c r="J2107" s="29">
        <f>J2090 * $E2102</f>
        <v>0</v>
      </c>
      <c r="K2107" s="29">
        <f>K2090 * $E2102</f>
        <v>0</v>
      </c>
      <c r="L2107" s="29">
        <f>L2090 * $E2102</f>
        <v>0</v>
      </c>
    </row>
    <row r="2108" spans="2:13" ht="4" hidden="1" customHeight="1" outlineLevel="1" x14ac:dyDescent="0.15">
      <c r="D2108" s="9"/>
      <c r="F2108" s="1"/>
      <c r="H2108" s="1"/>
      <c r="I2108" s="1"/>
      <c r="J2108" s="1"/>
      <c r="K2108" s="1"/>
      <c r="L2108" s="1"/>
    </row>
    <row r="2109" spans="2:13" s="1" customFormat="1" ht="15" hidden="1" customHeight="1" outlineLevel="1" x14ac:dyDescent="0.15">
      <c r="B2109" s="7"/>
      <c r="C2109" s="19">
        <v>3</v>
      </c>
      <c r="D2109" s="9" t="s">
        <v>11</v>
      </c>
      <c r="F2109" s="8" t="str">
        <f>ReportingCurrencyUnitLables</f>
        <v>USD 000s</v>
      </c>
      <c r="H2109" s="29">
        <f>H2092 * $E2102</f>
        <v>0</v>
      </c>
      <c r="I2109" s="29">
        <f>I2092 * $E2102</f>
        <v>0</v>
      </c>
      <c r="J2109" s="29">
        <f>J2092 * $E2102</f>
        <v>0</v>
      </c>
      <c r="K2109" s="29">
        <f>K2092 * $E2102</f>
        <v>0</v>
      </c>
      <c r="L2109" s="29">
        <f>L2092 * $E2102</f>
        <v>0</v>
      </c>
    </row>
    <row r="2110" spans="2:13" ht="4" hidden="1" customHeight="1" outlineLevel="1" x14ac:dyDescent="0.15">
      <c r="D2110" s="9"/>
      <c r="F2110" s="1"/>
      <c r="H2110" s="1"/>
      <c r="I2110" s="1"/>
      <c r="J2110" s="1"/>
      <c r="K2110" s="1"/>
      <c r="L2110" s="1"/>
    </row>
    <row r="2111" spans="2:13" s="1" customFormat="1" ht="15" hidden="1" customHeight="1" outlineLevel="1" x14ac:dyDescent="0.15">
      <c r="B2111" s="7"/>
      <c r="C2111" s="19">
        <v>4</v>
      </c>
      <c r="D2111" s="9" t="s">
        <v>256</v>
      </c>
      <c r="F2111" s="8" t="str">
        <f>ReportingCurrencyUnitLables</f>
        <v>USD 000s</v>
      </c>
      <c r="H2111" s="29">
        <f>H2096 * $E2102</f>
        <v>0</v>
      </c>
      <c r="I2111" s="29">
        <f>I2096 * $E2102</f>
        <v>0</v>
      </c>
      <c r="J2111" s="29">
        <f>J2096 * $E2102</f>
        <v>0</v>
      </c>
      <c r="K2111" s="29">
        <f>K2096 * $E2102</f>
        <v>0</v>
      </c>
      <c r="L2111" s="29">
        <f>L2096 * $E2102</f>
        <v>0</v>
      </c>
    </row>
    <row r="2112" spans="2:13" ht="4" hidden="1" customHeight="1" outlineLevel="1" x14ac:dyDescent="0.15">
      <c r="D2112" s="9"/>
      <c r="F2112" s="1"/>
      <c r="H2112" s="1"/>
      <c r="I2112" s="1"/>
      <c r="J2112" s="1"/>
      <c r="K2112" s="1"/>
      <c r="L2112" s="1"/>
    </row>
    <row r="2113" spans="2:14" ht="10" hidden="1" customHeight="1" outlineLevel="1" x14ac:dyDescent="0.15">
      <c r="B2113" s="44"/>
      <c r="C2113" s="41"/>
      <c r="D2113" s="41"/>
      <c r="E2113" s="41"/>
      <c r="F2113" s="41"/>
      <c r="G2113" s="41"/>
      <c r="H2113" s="41"/>
      <c r="I2113" s="45"/>
      <c r="J2113" s="45"/>
      <c r="K2113" s="45"/>
      <c r="L2113" s="41"/>
      <c r="M2113" s="41"/>
      <c r="N2113" s="1"/>
    </row>
    <row r="2114" spans="2:14" ht="10" customHeight="1" x14ac:dyDescent="0.15">
      <c r="B2114" s="44"/>
      <c r="C2114" s="41"/>
      <c r="D2114" s="41"/>
      <c r="E2114" s="41"/>
      <c r="F2114" s="41"/>
      <c r="G2114" s="41"/>
      <c r="H2114" s="41"/>
      <c r="I2114" s="45"/>
      <c r="J2114" s="45"/>
      <c r="K2114" s="45"/>
      <c r="L2114" s="41"/>
      <c r="M2114" s="41"/>
      <c r="N2114" s="1"/>
    </row>
    <row r="2115" spans="2:14" s="1" customFormat="1" ht="19" collapsed="1" x14ac:dyDescent="0.15">
      <c r="B2115" s="83" cm="1">
        <f t="array" aca="1" ref="B2115" ca="1">MAX($B$2:OFFSET(B2115,-1,0)+1)</f>
        <v>35</v>
      </c>
      <c r="C2115" s="84" t="str">
        <f>UPPER(J2120) &amp;" / " &amp; K2120  &amp; " / " &amp; L2120 &amp; " / " &amp; H2120</f>
        <v xml:space="preserve"> /  /  / </v>
      </c>
      <c r="D2115" s="84"/>
      <c r="E2115" s="41"/>
      <c r="F2115" s="41"/>
      <c r="G2115" s="41"/>
      <c r="H2115" s="61" t="str">
        <f>IF(COUNTIF(E2117:E2173, "!")&gt;0, "!", "")</f>
        <v/>
      </c>
      <c r="I2115" s="18" t="s">
        <v>240</v>
      </c>
      <c r="J2115" s="2" t="s">
        <v>210</v>
      </c>
      <c r="K2115" s="18" t="s">
        <v>267</v>
      </c>
      <c r="L2115" s="42">
        <f>E2164</f>
        <v>1</v>
      </c>
      <c r="M2115" s="41"/>
    </row>
    <row r="2116" spans="2:14" s="1" customFormat="1" ht="4" hidden="1" customHeight="1" outlineLevel="1" x14ac:dyDescent="0.15">
      <c r="B2116" s="88"/>
      <c r="C2116" s="89"/>
      <c r="D2116" s="89"/>
      <c r="E2116" s="89"/>
      <c r="F2116" s="89"/>
      <c r="G2116" s="89"/>
      <c r="H2116" s="89"/>
      <c r="I2116" s="90"/>
      <c r="J2116" s="90"/>
      <c r="K2116" s="90"/>
      <c r="L2116" s="89"/>
      <c r="M2116" s="89"/>
    </row>
    <row r="2117" spans="2:14" ht="10" hidden="1" customHeight="1" outlineLevel="1" x14ac:dyDescent="0.15"/>
    <row r="2118" spans="2:14" ht="15" hidden="1" customHeight="1" outlineLevel="1" x14ac:dyDescent="0.15">
      <c r="D2118" s="1"/>
      <c r="E2118" s="1"/>
      <c r="H2118" s="4" t="s">
        <v>1</v>
      </c>
      <c r="J2118" s="4" t="s">
        <v>0</v>
      </c>
      <c r="K2118" s="4" t="s">
        <v>209</v>
      </c>
      <c r="L2118" s="4" t="s">
        <v>264</v>
      </c>
    </row>
    <row r="2119" spans="2:14" ht="5" hidden="1" customHeight="1" outlineLevel="1" x14ac:dyDescent="0.15">
      <c r="D2119" s="1"/>
      <c r="E2119" s="1"/>
      <c r="H2119" s="1"/>
      <c r="J2119" s="1"/>
      <c r="K2119" s="1"/>
      <c r="L2119" s="1"/>
    </row>
    <row r="2120" spans="2:14" ht="15" hidden="1" customHeight="1" outlineLevel="1" x14ac:dyDescent="0.15">
      <c r="D2120" s="9" t="s">
        <v>2</v>
      </c>
      <c r="E2120" s="1"/>
      <c r="H2120" s="2"/>
      <c r="J2120" s="2"/>
      <c r="K2120" s="2"/>
      <c r="L2120" s="2"/>
    </row>
    <row r="2121" spans="2:14" hidden="1" outlineLevel="1" x14ac:dyDescent="0.15">
      <c r="D2121" s="1"/>
      <c r="E2121" s="1"/>
      <c r="F2121" s="1"/>
      <c r="H2121" s="1"/>
      <c r="I2121" s="1"/>
      <c r="J2121" s="1"/>
      <c r="K2121" s="1"/>
      <c r="L2121" s="1"/>
    </row>
    <row r="2122" spans="2:14" s="1" customFormat="1" ht="18" hidden="1" customHeight="1" outlineLevel="1" x14ac:dyDescent="0.15">
      <c r="B2122" s="7"/>
      <c r="C2122" s="91" t="s">
        <v>3</v>
      </c>
      <c r="D2122" s="91"/>
      <c r="E2122" s="91"/>
      <c r="F2122" s="92"/>
      <c r="G2122" s="92"/>
      <c r="H2122" s="92" t="s">
        <v>4</v>
      </c>
      <c r="I2122" s="92" t="s">
        <v>5</v>
      </c>
      <c r="J2122" s="92" t="s">
        <v>6</v>
      </c>
      <c r="K2122" s="92" t="s">
        <v>257</v>
      </c>
      <c r="L2122" s="92" t="s">
        <v>258</v>
      </c>
      <c r="M2122" s="92"/>
    </row>
    <row r="2123" spans="2:14" ht="10" hidden="1" customHeight="1" outlineLevel="1" x14ac:dyDescent="0.15">
      <c r="H2123" s="1"/>
      <c r="I2123" s="1"/>
      <c r="J2123" s="1"/>
      <c r="K2123" s="1"/>
      <c r="L2123" s="1"/>
    </row>
    <row r="2124" spans="2:14" s="1" customFormat="1" ht="15" hidden="1" customHeight="1" outlineLevel="1" x14ac:dyDescent="0.15">
      <c r="B2124" s="7"/>
      <c r="D2124" s="9" t="s">
        <v>3</v>
      </c>
      <c r="F2124" s="17" t="s">
        <v>321</v>
      </c>
      <c r="H2124" s="22"/>
      <c r="I2124" s="22"/>
      <c r="J2124" s="22"/>
      <c r="K2124" s="22"/>
      <c r="L2124" s="22"/>
    </row>
    <row r="2125" spans="2:14" ht="4" hidden="1" customHeight="1" outlineLevel="1" x14ac:dyDescent="0.15">
      <c r="D2125" s="1"/>
      <c r="E2125" s="1"/>
      <c r="F2125" s="1"/>
      <c r="H2125" s="1"/>
      <c r="I2125" s="1"/>
      <c r="J2125" s="1"/>
      <c r="K2125" s="1"/>
      <c r="L2125" s="1"/>
    </row>
    <row r="2126" spans="2:14" s="1" customFormat="1" ht="15" hidden="1" customHeight="1" outlineLevel="1" x14ac:dyDescent="0.15">
      <c r="B2126" s="7"/>
      <c r="D2126" s="9" t="s">
        <v>246</v>
      </c>
      <c r="F2126" s="8" t="str">
        <f>F2128 &amp; ":" &amp; F2124</f>
        <v>USD:[currency code]</v>
      </c>
      <c r="H2126" s="24"/>
      <c r="I2126" s="24"/>
      <c r="J2126" s="24"/>
      <c r="K2126" s="24"/>
      <c r="L2126" s="24"/>
    </row>
    <row r="2127" spans="2:14" ht="4" hidden="1" customHeight="1" outlineLevel="1" x14ac:dyDescent="0.15">
      <c r="D2127" s="1"/>
      <c r="E2127" s="1"/>
      <c r="F2127" s="1"/>
      <c r="H2127" s="1"/>
      <c r="I2127" s="1"/>
      <c r="J2127" s="1"/>
      <c r="K2127" s="1"/>
      <c r="L2127" s="1"/>
    </row>
    <row r="2128" spans="2:14" s="1" customFormat="1" ht="15" hidden="1" customHeight="1" outlineLevel="1" x14ac:dyDescent="0.15">
      <c r="B2128" s="7"/>
      <c r="D2128" s="9" t="s">
        <v>16</v>
      </c>
      <c r="F2128" s="8" t="str">
        <f>ReportingCurrency</f>
        <v>USD</v>
      </c>
      <c r="H2128" s="28">
        <f>IF(H2126=0, 0, H2124/H2126)</f>
        <v>0</v>
      </c>
      <c r="I2128" s="28">
        <f>IF(I2126=0, 0, I2124/I2126)</f>
        <v>0</v>
      </c>
      <c r="J2128" s="28">
        <f>IF(J2126=0, 0, J2124/J2126)</f>
        <v>0</v>
      </c>
      <c r="K2128" s="28">
        <f>IF(K2126=0, 0, K2124/K2126)</f>
        <v>0</v>
      </c>
      <c r="L2128" s="28">
        <f>IF(L2126=0, 0, L2124/L2126)</f>
        <v>0</v>
      </c>
    </row>
    <row r="2129" spans="2:13" ht="4" hidden="1" customHeight="1" outlineLevel="1" x14ac:dyDescent="0.15">
      <c r="D2129" s="1"/>
      <c r="E2129" s="1"/>
      <c r="F2129" s="1"/>
      <c r="H2129" s="1"/>
      <c r="I2129" s="1"/>
      <c r="J2129" s="1"/>
      <c r="K2129" s="1"/>
      <c r="L2129" s="1"/>
    </row>
    <row r="2130" spans="2:13" s="1" customFormat="1" ht="15" hidden="1" customHeight="1" outlineLevel="1" x14ac:dyDescent="0.15">
      <c r="B2130" s="7"/>
      <c r="D2130" s="9" t="s">
        <v>253</v>
      </c>
      <c r="F2130" s="8" t="s">
        <v>254</v>
      </c>
      <c r="H2130" s="2"/>
      <c r="I2130" s="2"/>
      <c r="J2130" s="2"/>
      <c r="K2130" s="2"/>
      <c r="L2130" s="2"/>
    </row>
    <row r="2131" spans="2:13" ht="4" hidden="1" customHeight="1" outlineLevel="1" x14ac:dyDescent="0.15">
      <c r="D2131" s="1"/>
      <c r="E2131" s="1"/>
      <c r="F2131" s="1"/>
      <c r="H2131" s="1"/>
      <c r="I2131" s="1"/>
      <c r="J2131" s="1"/>
      <c r="K2131" s="1"/>
      <c r="L2131" s="1"/>
    </row>
    <row r="2132" spans="2:13" s="1" customFormat="1" ht="15" hidden="1" customHeight="1" outlineLevel="1" x14ac:dyDescent="0.15">
      <c r="B2132" s="7"/>
      <c r="D2132" s="9" t="s">
        <v>280</v>
      </c>
      <c r="F2132" s="8" t="s">
        <v>255</v>
      </c>
      <c r="H2132" s="25"/>
      <c r="I2132" s="25"/>
      <c r="J2132" s="25"/>
      <c r="K2132" s="25"/>
      <c r="L2132" s="25"/>
    </row>
    <row r="2133" spans="2:13" hidden="1" outlineLevel="1" x14ac:dyDescent="0.15">
      <c r="D2133" s="1"/>
      <c r="E2133" s="1"/>
      <c r="F2133" s="1"/>
      <c r="H2133" s="1"/>
      <c r="I2133" s="1"/>
      <c r="J2133" s="1"/>
      <c r="K2133" s="1"/>
      <c r="L2133" s="1"/>
    </row>
    <row r="2134" spans="2:13" s="1" customFormat="1" ht="18" hidden="1" customHeight="1" outlineLevel="1" x14ac:dyDescent="0.15">
      <c r="B2134" s="7"/>
      <c r="C2134" s="91" t="s">
        <v>311</v>
      </c>
      <c r="D2134" s="91"/>
      <c r="E2134" s="91"/>
      <c r="F2134" s="92"/>
      <c r="G2134" s="92"/>
      <c r="H2134" s="92" t="s">
        <v>4</v>
      </c>
      <c r="I2134" s="92" t="s">
        <v>5</v>
      </c>
      <c r="J2134" s="92" t="s">
        <v>6</v>
      </c>
      <c r="K2134" s="92" t="s">
        <v>257</v>
      </c>
      <c r="L2134" s="92" t="s">
        <v>258</v>
      </c>
      <c r="M2134" s="92"/>
    </row>
    <row r="2135" spans="2:13" ht="10" hidden="1" customHeight="1" outlineLevel="1" x14ac:dyDescent="0.15">
      <c r="H2135" s="1"/>
      <c r="I2135" s="1"/>
      <c r="J2135" s="1"/>
      <c r="K2135" s="1"/>
      <c r="L2135" s="1"/>
    </row>
    <row r="2136" spans="2:13" s="1" customFormat="1" ht="15" hidden="1" customHeight="1" outlineLevel="1" x14ac:dyDescent="0.15">
      <c r="B2136" s="7"/>
      <c r="C2136" s="62"/>
      <c r="D2136" s="9" t="s">
        <v>318</v>
      </c>
      <c r="E2136"/>
      <c r="F2136" s="58" t="str">
        <f>F2124</f>
        <v>[currency code]</v>
      </c>
      <c r="H2136" s="23"/>
      <c r="I2136" s="23"/>
      <c r="J2136" s="23"/>
      <c r="K2136" s="23"/>
      <c r="L2136" s="23"/>
    </row>
    <row r="2137" spans="2:13" ht="10" hidden="1" customHeight="1" outlineLevel="1" x14ac:dyDescent="0.15">
      <c r="D2137" s="1"/>
      <c r="F2137" s="1"/>
      <c r="H2137" s="1"/>
      <c r="I2137" s="1"/>
      <c r="J2137" s="1"/>
      <c r="K2137" s="1"/>
      <c r="L2137" s="1"/>
    </row>
    <row r="2138" spans="2:13" ht="15" hidden="1" customHeight="1" outlineLevel="1" x14ac:dyDescent="0.15">
      <c r="D2138" s="60"/>
      <c r="F2138" s="1"/>
      <c r="H2138" s="98" t="s">
        <v>312</v>
      </c>
      <c r="I2138" s="1"/>
      <c r="J2138" s="1"/>
      <c r="K2138" s="1"/>
      <c r="L2138" s="1"/>
    </row>
    <row r="2139" spans="2:13" s="1" customFormat="1" ht="15" hidden="1" customHeight="1" outlineLevel="1" x14ac:dyDescent="0.15">
      <c r="B2139" s="7"/>
      <c r="D2139" s="9" t="s">
        <v>319</v>
      </c>
      <c r="E2139"/>
      <c r="F2139" s="8" t="str">
        <f t="shared" ref="F2139" si="68">ReportingCurrency</f>
        <v>USD</v>
      </c>
      <c r="H2139" s="28">
        <f>IF(H2126=0, 0, H2136/H2126)</f>
        <v>0</v>
      </c>
      <c r="I2139" s="28">
        <f>IF(I2126=0, 0, I2136/I2126)</f>
        <v>0</v>
      </c>
      <c r="J2139" s="28">
        <f>IF(J2126=0, 0, J2136/J2126)</f>
        <v>0</v>
      </c>
      <c r="K2139" s="28">
        <f>IF(K2126=0, 0, K2136/K2126)</f>
        <v>0</v>
      </c>
      <c r="L2139" s="28">
        <f>IF(L2126=0, 0, L2136/L2126)</f>
        <v>0</v>
      </c>
    </row>
    <row r="2140" spans="2:13" hidden="1" outlineLevel="1" x14ac:dyDescent="0.15"/>
    <row r="2141" spans="2:13" s="1" customFormat="1" ht="18" hidden="1" customHeight="1" outlineLevel="1" x14ac:dyDescent="0.15">
      <c r="B2141" s="7"/>
      <c r="C2141" s="91" t="s">
        <v>8</v>
      </c>
      <c r="D2141" s="91"/>
      <c r="E2141" s="91"/>
      <c r="F2141" s="92"/>
      <c r="G2141" s="92"/>
      <c r="H2141" s="92" t="s">
        <v>4</v>
      </c>
      <c r="I2141" s="92" t="s">
        <v>5</v>
      </c>
      <c r="J2141" s="92" t="s">
        <v>6</v>
      </c>
      <c r="K2141" s="92" t="s">
        <v>257</v>
      </c>
      <c r="L2141" s="92" t="s">
        <v>258</v>
      </c>
      <c r="M2141" s="92"/>
    </row>
    <row r="2142" spans="2:13" ht="10" hidden="1" customHeight="1" outlineLevel="1" x14ac:dyDescent="0.15">
      <c r="H2142" s="1"/>
      <c r="I2142" s="1"/>
      <c r="J2142" s="1"/>
      <c r="K2142" s="1"/>
      <c r="L2142" s="1"/>
    </row>
    <row r="2143" spans="2:13" ht="15" hidden="1" customHeight="1" outlineLevel="1" x14ac:dyDescent="0.15">
      <c r="D2143" s="9" t="s">
        <v>8</v>
      </c>
      <c r="F2143" s="1"/>
      <c r="H2143" s="99" t="str" cm="1">
        <f t="array" ref="H2143">IF(OR(E2144:E2145 = "!"), "Red alert = missing data","")</f>
        <v/>
      </c>
      <c r="I2143" s="1"/>
      <c r="J2143" s="1"/>
      <c r="K2143" s="1"/>
      <c r="L2143" s="1"/>
    </row>
    <row r="2144" spans="2:13" s="1" customFormat="1" ht="15" hidden="1" customHeight="1" outlineLevel="1" x14ac:dyDescent="0.15">
      <c r="B2144" s="7"/>
      <c r="D2144" s="59" t="s">
        <v>309</v>
      </c>
      <c r="E2144" s="61" t="str" cm="1">
        <f t="array" ref="E2144">IF(MAX((H2139:L2139&gt;=H2128:L2128) * (H2139:L2139 &lt;&gt; 0) * (H2144:L2144=0)) &gt;0, "!", "")</f>
        <v/>
      </c>
      <c r="F2144" s="8" t="s">
        <v>18</v>
      </c>
      <c r="H2144" s="23"/>
      <c r="I2144" s="23"/>
      <c r="J2144" s="23"/>
      <c r="K2144" s="23"/>
      <c r="L2144" s="23"/>
    </row>
    <row r="2145" spans="2:13" s="1" customFormat="1" ht="15" hidden="1" customHeight="1" outlineLevel="1" x14ac:dyDescent="0.15">
      <c r="B2145" s="7"/>
      <c r="D2145" s="59" t="s">
        <v>310</v>
      </c>
      <c r="E2145" s="61" t="str" cm="1">
        <f t="array" ref="E2145">IF(MAX((H2139:L2139&lt;H2128:L2128) * (H2139:L2139 &lt;&gt; 0) * (H2145:L2145=0)) &gt;0, "!", "")</f>
        <v/>
      </c>
      <c r="F2145" s="8" t="s">
        <v>18</v>
      </c>
      <c r="H2145" s="23"/>
      <c r="I2145" s="23"/>
      <c r="J2145" s="23"/>
      <c r="K2145" s="23"/>
      <c r="L2145" s="23"/>
    </row>
    <row r="2146" spans="2:13" s="1" customFormat="1" ht="15" hidden="1" customHeight="1" outlineLevel="1" x14ac:dyDescent="0.15">
      <c r="B2146" s="7"/>
      <c r="D2146" s="59" t="s">
        <v>305</v>
      </c>
      <c r="E2146"/>
      <c r="F2146" s="8" t="s">
        <v>18</v>
      </c>
      <c r="H2146" s="29">
        <f>H2144+IF(H2139&lt;H2128, H2145, 0)</f>
        <v>0</v>
      </c>
      <c r="I2146" s="29">
        <f>I2144+IF(I2139&lt;I2128, I2145, 0)</f>
        <v>0</v>
      </c>
      <c r="J2146" s="29">
        <f>J2144+IF(J2139&lt;J2128, J2145, 0)</f>
        <v>0</v>
      </c>
      <c r="K2146" s="29">
        <f>K2144+IF(K2139&lt;K2128, K2145, 0)</f>
        <v>0</v>
      </c>
      <c r="L2146" s="29">
        <f>L2144+IF(L2139&lt;L2128, L2145, 0)</f>
        <v>0</v>
      </c>
    </row>
    <row r="2147" spans="2:13" hidden="1" outlineLevel="1" x14ac:dyDescent="0.15">
      <c r="D2147" s="1"/>
      <c r="E2147" s="1"/>
      <c r="F2147" s="1"/>
      <c r="H2147" s="1"/>
      <c r="I2147" s="1"/>
      <c r="J2147" s="1"/>
      <c r="K2147" s="1"/>
      <c r="L2147" s="1"/>
    </row>
    <row r="2148" spans="2:13" s="1" customFormat="1" ht="18" hidden="1" customHeight="1" outlineLevel="1" x14ac:dyDescent="0.15">
      <c r="B2148" s="7"/>
      <c r="C2148" s="91" t="s">
        <v>10</v>
      </c>
      <c r="D2148" s="91"/>
      <c r="E2148" s="91"/>
      <c r="F2148" s="92"/>
      <c r="G2148" s="92"/>
      <c r="H2148" s="97" t="s">
        <v>4</v>
      </c>
      <c r="I2148" s="92" t="s">
        <v>5</v>
      </c>
      <c r="J2148" s="92" t="s">
        <v>6</v>
      </c>
      <c r="K2148" s="92" t="s">
        <v>257</v>
      </c>
      <c r="L2148" s="92" t="s">
        <v>258</v>
      </c>
      <c r="M2148" s="92"/>
    </row>
    <row r="2149" spans="2:13" ht="10" hidden="1" customHeight="1" outlineLevel="1" x14ac:dyDescent="0.15"/>
    <row r="2150" spans="2:13" s="1" customFormat="1" ht="15" hidden="1" customHeight="1" outlineLevel="1" x14ac:dyDescent="0.15">
      <c r="B2150" s="7"/>
      <c r="D2150" s="9" t="s">
        <v>17</v>
      </c>
      <c r="F2150" s="8" t="s">
        <v>9</v>
      </c>
      <c r="H2150" s="29">
        <f>H2146</f>
        <v>0</v>
      </c>
      <c r="I2150" s="29">
        <f>I2146</f>
        <v>0</v>
      </c>
      <c r="J2150" s="29">
        <f>J2146</f>
        <v>0</v>
      </c>
      <c r="K2150" s="29">
        <f>K2146</f>
        <v>0</v>
      </c>
      <c r="L2150" s="29">
        <f>L2146</f>
        <v>0</v>
      </c>
    </row>
    <row r="2151" spans="2:13" ht="4" hidden="1" customHeight="1" outlineLevel="1" x14ac:dyDescent="0.15">
      <c r="D2151" s="9"/>
      <c r="F2151" s="1"/>
      <c r="H2151" s="1"/>
      <c r="I2151" s="1"/>
      <c r="J2151" s="1"/>
      <c r="K2151" s="1"/>
      <c r="L2151" s="1"/>
    </row>
    <row r="2152" spans="2:13" s="1" customFormat="1" ht="15" hidden="1" customHeight="1" outlineLevel="1" x14ac:dyDescent="0.15">
      <c r="B2152" s="7"/>
      <c r="D2152" s="9" t="s">
        <v>249</v>
      </c>
      <c r="F2152" s="8" t="s">
        <v>9</v>
      </c>
      <c r="H2152" s="29">
        <f>IF(H2139&lt;H2128, H2145, 0)</f>
        <v>0</v>
      </c>
      <c r="I2152" s="29">
        <f>IF(I2139&lt;I2128, I2145, 0)</f>
        <v>0</v>
      </c>
      <c r="J2152" s="29">
        <f>IF(J2139&lt;J2128, J2145, 0)</f>
        <v>0</v>
      </c>
      <c r="K2152" s="29">
        <f>IF(K2139&lt;K2128, K2145, 0)</f>
        <v>0</v>
      </c>
      <c r="L2152" s="29">
        <f>IF(L2139&lt;L2128, L2145, 0)</f>
        <v>0</v>
      </c>
    </row>
    <row r="2153" spans="2:13" ht="4" hidden="1" customHeight="1" outlineLevel="1" x14ac:dyDescent="0.15">
      <c r="D2153" s="9"/>
      <c r="F2153" s="1"/>
      <c r="H2153" s="1"/>
      <c r="I2153" s="1"/>
      <c r="J2153" s="1"/>
      <c r="K2153" s="1"/>
      <c r="L2153" s="1"/>
    </row>
    <row r="2154" spans="2:13" s="1" customFormat="1" ht="15" hidden="1" customHeight="1" outlineLevel="1" x14ac:dyDescent="0.15">
      <c r="B2154" s="7"/>
      <c r="D2154" s="9" t="s">
        <v>11</v>
      </c>
      <c r="F2154" s="8" t="str">
        <f>ReportingCurrencyUnitLables</f>
        <v>USD 000s</v>
      </c>
      <c r="H2154" s="29">
        <f>H2128 * H2146 / 1000</f>
        <v>0</v>
      </c>
      <c r="I2154" s="29">
        <f>I2128 * I2146 / 1000</f>
        <v>0</v>
      </c>
      <c r="J2154" s="29">
        <f>J2128 * J2146 / 1000</f>
        <v>0</v>
      </c>
      <c r="K2154" s="29">
        <f>K2128 * K2146 / 1000</f>
        <v>0</v>
      </c>
      <c r="L2154" s="29">
        <f>L2128 * L2146 / 1000</f>
        <v>0</v>
      </c>
    </row>
    <row r="2155" spans="2:13" ht="4" hidden="1" customHeight="1" outlineLevel="1" x14ac:dyDescent="0.15">
      <c r="D2155" s="9"/>
      <c r="F2155" s="1"/>
      <c r="H2155" s="1"/>
      <c r="I2155" s="1"/>
      <c r="J2155" s="1"/>
      <c r="K2155" s="1"/>
      <c r="L2155" s="1"/>
    </row>
    <row r="2156" spans="2:13" s="1" customFormat="1" ht="15" hidden="1" customHeight="1" outlineLevel="1" x14ac:dyDescent="0.15">
      <c r="B2156" s="7"/>
      <c r="D2156" s="9" t="s">
        <v>13</v>
      </c>
      <c r="F2156" s="8" t="s">
        <v>14</v>
      </c>
      <c r="H2156" s="30">
        <f>IF(H2150=0,0,H2152 / H2150)</f>
        <v>0</v>
      </c>
      <c r="I2156" s="30">
        <f>IF(I2150=0,0,I2152 / I2150)</f>
        <v>0</v>
      </c>
      <c r="J2156" s="30">
        <f>IF(J2150=0,0,J2152 / J2150)</f>
        <v>0</v>
      </c>
      <c r="K2156" s="30">
        <f>IF(K2150=0,0,K2152 / K2150)</f>
        <v>0</v>
      </c>
      <c r="L2156" s="30">
        <f>IF(L2150=0,0,L2152 / L2150)</f>
        <v>0</v>
      </c>
    </row>
    <row r="2157" spans="2:13" ht="4" hidden="1" customHeight="1" outlineLevel="1" x14ac:dyDescent="0.15">
      <c r="D2157" s="9"/>
      <c r="F2157" s="1"/>
      <c r="H2157" s="1"/>
      <c r="I2157" s="1"/>
      <c r="J2157" s="1"/>
      <c r="K2157" s="1"/>
      <c r="L2157" s="1"/>
    </row>
    <row r="2158" spans="2:13" ht="15" hidden="1" customHeight="1" outlineLevel="1" x14ac:dyDescent="0.15">
      <c r="D2158" s="9" t="s">
        <v>302</v>
      </c>
      <c r="F2158" s="8" t="str">
        <f>ReportingCurrencyUnitLables</f>
        <v>USD 000s</v>
      </c>
      <c r="G2158" s="1"/>
      <c r="H2158" s="29">
        <f>MAX(0, H2128-H2139) * H2152 / 1000</f>
        <v>0</v>
      </c>
      <c r="I2158" s="29">
        <f t="shared" ref="I2158:L2158" si="69">MAX(0, I2128-I2139) * I2152 / 1000</f>
        <v>0</v>
      </c>
      <c r="J2158" s="29">
        <f t="shared" si="69"/>
        <v>0</v>
      </c>
      <c r="K2158" s="29">
        <f t="shared" si="69"/>
        <v>0</v>
      </c>
      <c r="L2158" s="29">
        <f t="shared" si="69"/>
        <v>0</v>
      </c>
    </row>
    <row r="2159" spans="2:13" ht="4" hidden="1" customHeight="1" outlineLevel="1" x14ac:dyDescent="0.15">
      <c r="D2159" s="9"/>
      <c r="F2159" s="1"/>
      <c r="H2159" s="1"/>
      <c r="I2159" s="1"/>
      <c r="J2159" s="1"/>
      <c r="K2159" s="1"/>
      <c r="L2159" s="1"/>
    </row>
    <row r="2160" spans="2:13" s="1" customFormat="1" ht="15" hidden="1" customHeight="1" outlineLevel="1" x14ac:dyDescent="0.15">
      <c r="B2160" s="7"/>
      <c r="D2160" s="9" t="s">
        <v>252</v>
      </c>
      <c r="F2160" s="8" t="s">
        <v>250</v>
      </c>
      <c r="H2160" s="30">
        <f>IF(H2154=0, 0, H2158/H2154)</f>
        <v>0</v>
      </c>
      <c r="I2160" s="30">
        <f>IF(I2154=0, 0, I2158/I2154)</f>
        <v>0</v>
      </c>
      <c r="J2160" s="30">
        <f>IF(J2154=0, 0, J2158/J2154)</f>
        <v>0</v>
      </c>
      <c r="K2160" s="30">
        <f>IF(K2154=0, 0, K2158/K2154)</f>
        <v>0</v>
      </c>
      <c r="L2160" s="30">
        <f>IF(L2154=0, 0, L2158/L2154)</f>
        <v>0</v>
      </c>
    </row>
    <row r="2161" spans="2:14" ht="4" hidden="1" customHeight="1" outlineLevel="1" x14ac:dyDescent="0.15">
      <c r="D2161" s="9"/>
      <c r="F2161" s="1"/>
      <c r="H2161" s="1"/>
      <c r="I2161" s="1"/>
      <c r="J2161" s="1"/>
      <c r="K2161" s="1"/>
      <c r="L2161" s="1"/>
    </row>
    <row r="2162" spans="2:14" s="1" customFormat="1" ht="15" hidden="1" customHeight="1" outlineLevel="1" x14ac:dyDescent="0.15">
      <c r="B2162" s="7"/>
      <c r="C2162" s="7"/>
      <c r="D2162" s="9" t="s">
        <v>251</v>
      </c>
      <c r="F2162" s="8" t="s">
        <v>259</v>
      </c>
      <c r="H2162" s="31"/>
      <c r="I2162" s="30">
        <f>IF(H2160=0, 0, -(I2160-H2160) / H2160)</f>
        <v>0</v>
      </c>
      <c r="J2162" s="30">
        <f>IF(I2160=0, 0, -(J2160-I2160) / I2160)</f>
        <v>0</v>
      </c>
      <c r="K2162" s="30">
        <f>IF(J2160=0, 0, -(K2160-J2160) / J2160)</f>
        <v>0</v>
      </c>
      <c r="L2162" s="30">
        <f>IF(K2160=0, 0, -(L2160-K2160) / K2160)</f>
        <v>0</v>
      </c>
    </row>
    <row r="2163" spans="2:14" hidden="1" outlineLevel="1" x14ac:dyDescent="0.15"/>
    <row r="2164" spans="2:14" s="1" customFormat="1" ht="18" hidden="1" customHeight="1" outlineLevel="1" x14ac:dyDescent="0.15">
      <c r="B2164" s="7"/>
      <c r="C2164" s="91" t="s">
        <v>241</v>
      </c>
      <c r="D2164" s="91"/>
      <c r="E2164" s="93">
        <f>IF(AND(J2115 = "Yes", OR(ISBLANK(Worker_Type_Filter), Worker_Type_Filter = H2120),
 OR(ISBLANK(Country_Filter), Country_Filter = J2120)), 1, 0)</f>
        <v>1</v>
      </c>
      <c r="F2164" s="92"/>
      <c r="G2164" s="92"/>
      <c r="H2164" s="92" t="s">
        <v>4</v>
      </c>
      <c r="I2164" s="92" t="s">
        <v>5</v>
      </c>
      <c r="J2164" s="92" t="s">
        <v>6</v>
      </c>
      <c r="K2164" s="92" t="s">
        <v>257</v>
      </c>
      <c r="L2164" s="92" t="s">
        <v>258</v>
      </c>
      <c r="M2164" s="92"/>
    </row>
    <row r="2165" spans="2:14" ht="10" hidden="1" customHeight="1" outlineLevel="1" x14ac:dyDescent="0.15">
      <c r="C2165" s="43" t="s">
        <v>248</v>
      </c>
    </row>
    <row r="2166" spans="2:14" ht="4" hidden="1" customHeight="1" outlineLevel="1" x14ac:dyDescent="0.15"/>
    <row r="2167" spans="2:14" s="1" customFormat="1" ht="15" hidden="1" customHeight="1" outlineLevel="1" x14ac:dyDescent="0.15">
      <c r="B2167" s="7"/>
      <c r="C2167" s="19">
        <v>1</v>
      </c>
      <c r="D2167" s="9" t="s">
        <v>17</v>
      </c>
      <c r="F2167" s="8" t="s">
        <v>9</v>
      </c>
      <c r="H2167" s="29">
        <f>H2150 * $E2164</f>
        <v>0</v>
      </c>
      <c r="I2167" s="29">
        <f>I2150 * $E2164</f>
        <v>0</v>
      </c>
      <c r="J2167" s="29">
        <f>J2150 * $E2164</f>
        <v>0</v>
      </c>
      <c r="K2167" s="29">
        <f>K2150 * $E2164</f>
        <v>0</v>
      </c>
      <c r="L2167" s="29">
        <f>L2150 * $E2164</f>
        <v>0</v>
      </c>
    </row>
    <row r="2168" spans="2:14" ht="4" hidden="1" customHeight="1" outlineLevel="1" x14ac:dyDescent="0.15">
      <c r="D2168" s="9"/>
      <c r="F2168" s="1"/>
      <c r="H2168" s="1"/>
      <c r="I2168" s="1"/>
      <c r="J2168" s="1"/>
      <c r="K2168" s="1"/>
      <c r="L2168" s="1"/>
    </row>
    <row r="2169" spans="2:14" s="1" customFormat="1" ht="15" hidden="1" customHeight="1" outlineLevel="1" x14ac:dyDescent="0.15">
      <c r="B2169" s="7"/>
      <c r="C2169" s="19">
        <v>2</v>
      </c>
      <c r="D2169" s="9" t="s">
        <v>249</v>
      </c>
      <c r="F2169" s="8" t="s">
        <v>9</v>
      </c>
      <c r="H2169" s="29">
        <f>H2152 * $E2164</f>
        <v>0</v>
      </c>
      <c r="I2169" s="29">
        <f>I2152 * $E2164</f>
        <v>0</v>
      </c>
      <c r="J2169" s="29">
        <f>J2152 * $E2164</f>
        <v>0</v>
      </c>
      <c r="K2169" s="29">
        <f>K2152 * $E2164</f>
        <v>0</v>
      </c>
      <c r="L2169" s="29">
        <f>L2152 * $E2164</f>
        <v>0</v>
      </c>
    </row>
    <row r="2170" spans="2:14" ht="4" hidden="1" customHeight="1" outlineLevel="1" x14ac:dyDescent="0.15">
      <c r="D2170" s="9"/>
      <c r="F2170" s="1"/>
      <c r="H2170" s="1"/>
      <c r="I2170" s="1"/>
      <c r="J2170" s="1"/>
      <c r="K2170" s="1"/>
      <c r="L2170" s="1"/>
    </row>
    <row r="2171" spans="2:14" s="1" customFormat="1" ht="15" hidden="1" customHeight="1" outlineLevel="1" x14ac:dyDescent="0.15">
      <c r="B2171" s="7"/>
      <c r="C2171" s="19">
        <v>3</v>
      </c>
      <c r="D2171" s="9" t="s">
        <v>11</v>
      </c>
      <c r="F2171" s="8" t="str">
        <f>ReportingCurrencyUnitLables</f>
        <v>USD 000s</v>
      </c>
      <c r="H2171" s="29">
        <f>H2154 * $E2164</f>
        <v>0</v>
      </c>
      <c r="I2171" s="29">
        <f>I2154 * $E2164</f>
        <v>0</v>
      </c>
      <c r="J2171" s="29">
        <f>J2154 * $E2164</f>
        <v>0</v>
      </c>
      <c r="K2171" s="29">
        <f>K2154 * $E2164</f>
        <v>0</v>
      </c>
      <c r="L2171" s="29">
        <f>L2154 * $E2164</f>
        <v>0</v>
      </c>
    </row>
    <row r="2172" spans="2:14" ht="4" hidden="1" customHeight="1" outlineLevel="1" x14ac:dyDescent="0.15">
      <c r="D2172" s="9"/>
      <c r="F2172" s="1"/>
      <c r="H2172" s="1"/>
      <c r="I2172" s="1"/>
      <c r="J2172" s="1"/>
      <c r="K2172" s="1"/>
      <c r="L2172" s="1"/>
    </row>
    <row r="2173" spans="2:14" s="1" customFormat="1" ht="15" hidden="1" customHeight="1" outlineLevel="1" x14ac:dyDescent="0.15">
      <c r="B2173" s="7"/>
      <c r="C2173" s="19">
        <v>4</v>
      </c>
      <c r="D2173" s="9" t="s">
        <v>256</v>
      </c>
      <c r="F2173" s="8" t="str">
        <f>ReportingCurrencyUnitLables</f>
        <v>USD 000s</v>
      </c>
      <c r="H2173" s="29">
        <f>H2158 * $E2164</f>
        <v>0</v>
      </c>
      <c r="I2173" s="29">
        <f>I2158 * $E2164</f>
        <v>0</v>
      </c>
      <c r="J2173" s="29">
        <f>J2158 * $E2164</f>
        <v>0</v>
      </c>
      <c r="K2173" s="29">
        <f>K2158 * $E2164</f>
        <v>0</v>
      </c>
      <c r="L2173" s="29">
        <f>L2158 * $E2164</f>
        <v>0</v>
      </c>
    </row>
    <row r="2174" spans="2:14" ht="4" hidden="1" customHeight="1" outlineLevel="1" x14ac:dyDescent="0.15">
      <c r="D2174" s="9"/>
      <c r="F2174" s="1"/>
      <c r="H2174" s="1"/>
      <c r="I2174" s="1"/>
      <c r="J2174" s="1"/>
      <c r="K2174" s="1"/>
      <c r="L2174" s="1"/>
    </row>
    <row r="2175" spans="2:14" ht="10" hidden="1" customHeight="1" outlineLevel="1" x14ac:dyDescent="0.15">
      <c r="B2175" s="44"/>
      <c r="C2175" s="41"/>
      <c r="D2175" s="41"/>
      <c r="E2175" s="41"/>
      <c r="F2175" s="41"/>
      <c r="G2175" s="41"/>
      <c r="H2175" s="41"/>
      <c r="I2175" s="45"/>
      <c r="J2175" s="45"/>
      <c r="K2175" s="45"/>
      <c r="L2175" s="41"/>
      <c r="M2175" s="41"/>
      <c r="N2175" s="1"/>
    </row>
    <row r="2176" spans="2:14" ht="10" customHeight="1" x14ac:dyDescent="0.15">
      <c r="B2176" s="44"/>
      <c r="C2176" s="41"/>
      <c r="D2176" s="41"/>
      <c r="E2176" s="41"/>
      <c r="F2176" s="41"/>
      <c r="G2176" s="41"/>
      <c r="H2176" s="41"/>
      <c r="I2176" s="45"/>
      <c r="J2176" s="45"/>
      <c r="K2176" s="45"/>
      <c r="L2176" s="41"/>
      <c r="M2176" s="41"/>
      <c r="N2176" s="1"/>
    </row>
    <row r="2177" spans="2:13" s="1" customFormat="1" ht="19" collapsed="1" x14ac:dyDescent="0.15">
      <c r="B2177" s="83" cm="1">
        <f t="array" aca="1" ref="B2177" ca="1">MAX($B$2:OFFSET(B2177,-1,0)+1)</f>
        <v>36</v>
      </c>
      <c r="C2177" s="84" t="str">
        <f>UPPER(J2182) &amp;" / " &amp; K2182  &amp; " / " &amp; L2182 &amp; " / " &amp; H2182</f>
        <v xml:space="preserve"> /  /  / </v>
      </c>
      <c r="D2177" s="84"/>
      <c r="E2177" s="41"/>
      <c r="F2177" s="41"/>
      <c r="G2177" s="41"/>
      <c r="H2177" s="61" t="str">
        <f>IF(COUNTIF(E2179:E2235, "!")&gt;0, "!", "")</f>
        <v/>
      </c>
      <c r="I2177" s="18" t="s">
        <v>240</v>
      </c>
      <c r="J2177" s="2" t="s">
        <v>210</v>
      </c>
      <c r="K2177" s="18" t="s">
        <v>267</v>
      </c>
      <c r="L2177" s="42">
        <f>E2226</f>
        <v>1</v>
      </c>
      <c r="M2177" s="41"/>
    </row>
    <row r="2178" spans="2:13" s="1" customFormat="1" ht="4" hidden="1" customHeight="1" outlineLevel="1" x14ac:dyDescent="0.15">
      <c r="B2178" s="88"/>
      <c r="C2178" s="89"/>
      <c r="D2178" s="89"/>
      <c r="E2178" s="89"/>
      <c r="F2178" s="89"/>
      <c r="G2178" s="89"/>
      <c r="H2178" s="89"/>
      <c r="I2178" s="90"/>
      <c r="J2178" s="90"/>
      <c r="K2178" s="90"/>
      <c r="L2178" s="89"/>
      <c r="M2178" s="89"/>
    </row>
    <row r="2179" spans="2:13" ht="10" hidden="1" customHeight="1" outlineLevel="1" x14ac:dyDescent="0.15"/>
    <row r="2180" spans="2:13" ht="15" hidden="1" customHeight="1" outlineLevel="1" x14ac:dyDescent="0.15">
      <c r="D2180" s="1"/>
      <c r="E2180" s="1"/>
      <c r="H2180" s="4" t="s">
        <v>1</v>
      </c>
      <c r="J2180" s="4" t="s">
        <v>0</v>
      </c>
      <c r="K2180" s="4" t="s">
        <v>209</v>
      </c>
      <c r="L2180" s="4" t="s">
        <v>264</v>
      </c>
    </row>
    <row r="2181" spans="2:13" ht="5" hidden="1" customHeight="1" outlineLevel="1" x14ac:dyDescent="0.15">
      <c r="D2181" s="1"/>
      <c r="E2181" s="1"/>
      <c r="H2181" s="1"/>
      <c r="J2181" s="1"/>
      <c r="K2181" s="1"/>
      <c r="L2181" s="1"/>
    </row>
    <row r="2182" spans="2:13" ht="15" hidden="1" customHeight="1" outlineLevel="1" x14ac:dyDescent="0.15">
      <c r="D2182" s="9" t="s">
        <v>2</v>
      </c>
      <c r="E2182" s="1"/>
      <c r="H2182" s="2"/>
      <c r="J2182" s="2"/>
      <c r="K2182" s="2"/>
      <c r="L2182" s="2"/>
    </row>
    <row r="2183" spans="2:13" hidden="1" outlineLevel="1" x14ac:dyDescent="0.15">
      <c r="D2183" s="1"/>
      <c r="E2183" s="1"/>
      <c r="F2183" s="1"/>
      <c r="H2183" s="1"/>
      <c r="I2183" s="1"/>
      <c r="J2183" s="1"/>
      <c r="K2183" s="1"/>
      <c r="L2183" s="1"/>
    </row>
    <row r="2184" spans="2:13" s="1" customFormat="1" ht="18" hidden="1" customHeight="1" outlineLevel="1" x14ac:dyDescent="0.15">
      <c r="B2184" s="7"/>
      <c r="C2184" s="91" t="s">
        <v>3</v>
      </c>
      <c r="D2184" s="91"/>
      <c r="E2184" s="91"/>
      <c r="F2184" s="92"/>
      <c r="G2184" s="92"/>
      <c r="H2184" s="92" t="s">
        <v>4</v>
      </c>
      <c r="I2184" s="92" t="s">
        <v>5</v>
      </c>
      <c r="J2184" s="92" t="s">
        <v>6</v>
      </c>
      <c r="K2184" s="92" t="s">
        <v>257</v>
      </c>
      <c r="L2184" s="92" t="s">
        <v>258</v>
      </c>
      <c r="M2184" s="92"/>
    </row>
    <row r="2185" spans="2:13" ht="10" hidden="1" customHeight="1" outlineLevel="1" x14ac:dyDescent="0.15">
      <c r="H2185" s="1"/>
      <c r="I2185" s="1"/>
      <c r="J2185" s="1"/>
      <c r="K2185" s="1"/>
      <c r="L2185" s="1"/>
    </row>
    <row r="2186" spans="2:13" s="1" customFormat="1" ht="15" hidden="1" customHeight="1" outlineLevel="1" x14ac:dyDescent="0.15">
      <c r="B2186" s="7"/>
      <c r="D2186" s="9" t="s">
        <v>3</v>
      </c>
      <c r="F2186" s="17" t="s">
        <v>321</v>
      </c>
      <c r="H2186" s="22"/>
      <c r="I2186" s="22"/>
      <c r="J2186" s="22"/>
      <c r="K2186" s="22"/>
      <c r="L2186" s="22"/>
    </row>
    <row r="2187" spans="2:13" ht="4" hidden="1" customHeight="1" outlineLevel="1" x14ac:dyDescent="0.15">
      <c r="D2187" s="1"/>
      <c r="E2187" s="1"/>
      <c r="F2187" s="1"/>
      <c r="H2187" s="1"/>
      <c r="I2187" s="1"/>
      <c r="J2187" s="1"/>
      <c r="K2187" s="1"/>
      <c r="L2187" s="1"/>
    </row>
    <row r="2188" spans="2:13" s="1" customFormat="1" ht="15" hidden="1" customHeight="1" outlineLevel="1" x14ac:dyDescent="0.15">
      <c r="B2188" s="7"/>
      <c r="D2188" s="9" t="s">
        <v>246</v>
      </c>
      <c r="F2188" s="8" t="str">
        <f>F2190 &amp; ":" &amp; F2186</f>
        <v>USD:[currency code]</v>
      </c>
      <c r="H2188" s="24"/>
      <c r="I2188" s="24"/>
      <c r="J2188" s="24"/>
      <c r="K2188" s="24"/>
      <c r="L2188" s="24"/>
    </row>
    <row r="2189" spans="2:13" ht="4" hidden="1" customHeight="1" outlineLevel="1" x14ac:dyDescent="0.15">
      <c r="D2189" s="1"/>
      <c r="E2189" s="1"/>
      <c r="F2189" s="1"/>
      <c r="H2189" s="1"/>
      <c r="I2189" s="1"/>
      <c r="J2189" s="1"/>
      <c r="K2189" s="1"/>
      <c r="L2189" s="1"/>
    </row>
    <row r="2190" spans="2:13" s="1" customFormat="1" ht="15" hidden="1" customHeight="1" outlineLevel="1" x14ac:dyDescent="0.15">
      <c r="B2190" s="7"/>
      <c r="D2190" s="9" t="s">
        <v>16</v>
      </c>
      <c r="F2190" s="8" t="str">
        <f>ReportingCurrency</f>
        <v>USD</v>
      </c>
      <c r="H2190" s="28">
        <f>IF(H2188=0, 0, H2186/H2188)</f>
        <v>0</v>
      </c>
      <c r="I2190" s="28">
        <f>IF(I2188=0, 0, I2186/I2188)</f>
        <v>0</v>
      </c>
      <c r="J2190" s="28">
        <f>IF(J2188=0, 0, J2186/J2188)</f>
        <v>0</v>
      </c>
      <c r="K2190" s="28">
        <f>IF(K2188=0, 0, K2186/K2188)</f>
        <v>0</v>
      </c>
      <c r="L2190" s="28">
        <f>IF(L2188=0, 0, L2186/L2188)</f>
        <v>0</v>
      </c>
    </row>
    <row r="2191" spans="2:13" ht="4" hidden="1" customHeight="1" outlineLevel="1" x14ac:dyDescent="0.15">
      <c r="D2191" s="1"/>
      <c r="E2191" s="1"/>
      <c r="F2191" s="1"/>
      <c r="H2191" s="1"/>
      <c r="I2191" s="1"/>
      <c r="J2191" s="1"/>
      <c r="K2191" s="1"/>
      <c r="L2191" s="1"/>
    </row>
    <row r="2192" spans="2:13" s="1" customFormat="1" ht="15" hidden="1" customHeight="1" outlineLevel="1" x14ac:dyDescent="0.15">
      <c r="B2192" s="7"/>
      <c r="D2192" s="9" t="s">
        <v>253</v>
      </c>
      <c r="F2192" s="8" t="s">
        <v>254</v>
      </c>
      <c r="H2192" s="2"/>
      <c r="I2192" s="2"/>
      <c r="J2192" s="2"/>
      <c r="K2192" s="2"/>
      <c r="L2192" s="2"/>
    </row>
    <row r="2193" spans="2:13" ht="4" hidden="1" customHeight="1" outlineLevel="1" x14ac:dyDescent="0.15">
      <c r="D2193" s="1"/>
      <c r="E2193" s="1"/>
      <c r="F2193" s="1"/>
      <c r="H2193" s="1"/>
      <c r="I2193" s="1"/>
      <c r="J2193" s="1"/>
      <c r="K2193" s="1"/>
      <c r="L2193" s="1"/>
    </row>
    <row r="2194" spans="2:13" s="1" customFormat="1" ht="15" hidden="1" customHeight="1" outlineLevel="1" x14ac:dyDescent="0.15">
      <c r="B2194" s="7"/>
      <c r="D2194" s="9" t="s">
        <v>280</v>
      </c>
      <c r="F2194" s="8" t="s">
        <v>255</v>
      </c>
      <c r="H2194" s="25"/>
      <c r="I2194" s="25"/>
      <c r="J2194" s="25"/>
      <c r="K2194" s="25"/>
      <c r="L2194" s="25"/>
    </row>
    <row r="2195" spans="2:13" hidden="1" outlineLevel="1" x14ac:dyDescent="0.15">
      <c r="D2195" s="1"/>
      <c r="E2195" s="1"/>
      <c r="F2195" s="1"/>
      <c r="H2195" s="1"/>
      <c r="I2195" s="1"/>
      <c r="J2195" s="1"/>
      <c r="K2195" s="1"/>
      <c r="L2195" s="1"/>
    </row>
    <row r="2196" spans="2:13" s="1" customFormat="1" ht="18" hidden="1" customHeight="1" outlineLevel="1" x14ac:dyDescent="0.15">
      <c r="B2196" s="7"/>
      <c r="C2196" s="91" t="s">
        <v>311</v>
      </c>
      <c r="D2196" s="91"/>
      <c r="E2196" s="91"/>
      <c r="F2196" s="92"/>
      <c r="G2196" s="92"/>
      <c r="H2196" s="92" t="s">
        <v>4</v>
      </c>
      <c r="I2196" s="92" t="s">
        <v>5</v>
      </c>
      <c r="J2196" s="92" t="s">
        <v>6</v>
      </c>
      <c r="K2196" s="92" t="s">
        <v>257</v>
      </c>
      <c r="L2196" s="92" t="s">
        <v>258</v>
      </c>
      <c r="M2196" s="92"/>
    </row>
    <row r="2197" spans="2:13" ht="10" hidden="1" customHeight="1" outlineLevel="1" x14ac:dyDescent="0.15">
      <c r="H2197" s="1"/>
      <c r="I2197" s="1"/>
      <c r="J2197" s="1"/>
      <c r="K2197" s="1"/>
      <c r="L2197" s="1"/>
    </row>
    <row r="2198" spans="2:13" s="1" customFormat="1" ht="15" hidden="1" customHeight="1" outlineLevel="1" x14ac:dyDescent="0.15">
      <c r="B2198" s="7"/>
      <c r="C2198" s="62"/>
      <c r="D2198" s="9" t="s">
        <v>318</v>
      </c>
      <c r="E2198"/>
      <c r="F2198" s="58" t="str">
        <f>F2186</f>
        <v>[currency code]</v>
      </c>
      <c r="H2198" s="23"/>
      <c r="I2198" s="23"/>
      <c r="J2198" s="23"/>
      <c r="K2198" s="23"/>
      <c r="L2198" s="23"/>
    </row>
    <row r="2199" spans="2:13" ht="10" hidden="1" customHeight="1" outlineLevel="1" x14ac:dyDescent="0.15">
      <c r="D2199" s="1"/>
      <c r="F2199" s="1"/>
      <c r="H2199" s="1"/>
      <c r="I2199" s="1"/>
      <c r="J2199" s="1"/>
      <c r="K2199" s="1"/>
      <c r="L2199" s="1"/>
    </row>
    <row r="2200" spans="2:13" ht="15" hidden="1" customHeight="1" outlineLevel="1" x14ac:dyDescent="0.15">
      <c r="D2200" s="60"/>
      <c r="F2200" s="1"/>
      <c r="H2200" s="98" t="s">
        <v>312</v>
      </c>
      <c r="I2200" s="1"/>
      <c r="J2200" s="1"/>
      <c r="K2200" s="1"/>
      <c r="L2200" s="1"/>
    </row>
    <row r="2201" spans="2:13" s="1" customFormat="1" ht="15" hidden="1" customHeight="1" outlineLevel="1" x14ac:dyDescent="0.15">
      <c r="B2201" s="7"/>
      <c r="D2201" s="9" t="s">
        <v>319</v>
      </c>
      <c r="E2201"/>
      <c r="F2201" s="8" t="str">
        <f t="shared" ref="F2201" si="70">ReportingCurrency</f>
        <v>USD</v>
      </c>
      <c r="H2201" s="28">
        <f>IF(H2188=0, 0, H2198/H2188)</f>
        <v>0</v>
      </c>
      <c r="I2201" s="28">
        <f>IF(I2188=0, 0, I2198/I2188)</f>
        <v>0</v>
      </c>
      <c r="J2201" s="28">
        <f>IF(J2188=0, 0, J2198/J2188)</f>
        <v>0</v>
      </c>
      <c r="K2201" s="28">
        <f>IF(K2188=0, 0, K2198/K2188)</f>
        <v>0</v>
      </c>
      <c r="L2201" s="28">
        <f>IF(L2188=0, 0, L2198/L2188)</f>
        <v>0</v>
      </c>
    </row>
    <row r="2202" spans="2:13" hidden="1" outlineLevel="1" x14ac:dyDescent="0.15"/>
    <row r="2203" spans="2:13" s="1" customFormat="1" ht="18" hidden="1" customHeight="1" outlineLevel="1" x14ac:dyDescent="0.15">
      <c r="B2203" s="7"/>
      <c r="C2203" s="91" t="s">
        <v>8</v>
      </c>
      <c r="D2203" s="91"/>
      <c r="E2203" s="91"/>
      <c r="F2203" s="92"/>
      <c r="G2203" s="92"/>
      <c r="H2203" s="92" t="s">
        <v>4</v>
      </c>
      <c r="I2203" s="92" t="s">
        <v>5</v>
      </c>
      <c r="J2203" s="92" t="s">
        <v>6</v>
      </c>
      <c r="K2203" s="92" t="s">
        <v>257</v>
      </c>
      <c r="L2203" s="92" t="s">
        <v>258</v>
      </c>
      <c r="M2203" s="92"/>
    </row>
    <row r="2204" spans="2:13" ht="10" hidden="1" customHeight="1" outlineLevel="1" x14ac:dyDescent="0.15">
      <c r="H2204" s="1"/>
      <c r="I2204" s="1"/>
      <c r="J2204" s="1"/>
      <c r="K2204" s="1"/>
      <c r="L2204" s="1"/>
    </row>
    <row r="2205" spans="2:13" ht="15" hidden="1" customHeight="1" outlineLevel="1" x14ac:dyDescent="0.15">
      <c r="D2205" s="9" t="s">
        <v>8</v>
      </c>
      <c r="F2205" s="1"/>
      <c r="H2205" s="99" t="str" cm="1">
        <f t="array" ref="H2205">IF(OR(E2206:E2207 = "!"), "Red alert = missing data","")</f>
        <v/>
      </c>
      <c r="I2205" s="1"/>
      <c r="J2205" s="1"/>
      <c r="K2205" s="1"/>
      <c r="L2205" s="1"/>
    </row>
    <row r="2206" spans="2:13" s="1" customFormat="1" ht="15" hidden="1" customHeight="1" outlineLevel="1" x14ac:dyDescent="0.15">
      <c r="B2206" s="7"/>
      <c r="D2206" s="59" t="s">
        <v>309</v>
      </c>
      <c r="E2206" s="61" t="str" cm="1">
        <f t="array" ref="E2206">IF(MAX((H2201:L2201&gt;=H2190:L2190) * (H2201:L2201 &lt;&gt; 0) * (H2206:L2206=0)) &gt;0, "!", "")</f>
        <v/>
      </c>
      <c r="F2206" s="8" t="s">
        <v>18</v>
      </c>
      <c r="H2206" s="23"/>
      <c r="I2206" s="23"/>
      <c r="J2206" s="23"/>
      <c r="K2206" s="23"/>
      <c r="L2206" s="23"/>
    </row>
    <row r="2207" spans="2:13" s="1" customFormat="1" ht="15" hidden="1" customHeight="1" outlineLevel="1" x14ac:dyDescent="0.15">
      <c r="B2207" s="7"/>
      <c r="D2207" s="59" t="s">
        <v>310</v>
      </c>
      <c r="E2207" s="61" t="str" cm="1">
        <f t="array" ref="E2207">IF(MAX((H2201:L2201&lt;H2190:L2190) * (H2201:L2201 &lt;&gt; 0) * (H2207:L2207=0)) &gt;0, "!", "")</f>
        <v/>
      </c>
      <c r="F2207" s="8" t="s">
        <v>18</v>
      </c>
      <c r="H2207" s="23"/>
      <c r="I2207" s="23"/>
      <c r="J2207" s="23"/>
      <c r="K2207" s="23"/>
      <c r="L2207" s="23"/>
    </row>
    <row r="2208" spans="2:13" s="1" customFormat="1" ht="15" hidden="1" customHeight="1" outlineLevel="1" x14ac:dyDescent="0.15">
      <c r="B2208" s="7"/>
      <c r="D2208" s="59" t="s">
        <v>305</v>
      </c>
      <c r="E2208"/>
      <c r="F2208" s="8" t="s">
        <v>18</v>
      </c>
      <c r="H2208" s="29">
        <f>H2206+IF(H2201&lt;H2190, H2207, 0)</f>
        <v>0</v>
      </c>
      <c r="I2208" s="29">
        <f>I2206+IF(I2201&lt;I2190, I2207, 0)</f>
        <v>0</v>
      </c>
      <c r="J2208" s="29">
        <f>J2206+IF(J2201&lt;J2190, J2207, 0)</f>
        <v>0</v>
      </c>
      <c r="K2208" s="29">
        <f>K2206+IF(K2201&lt;K2190, K2207, 0)</f>
        <v>0</v>
      </c>
      <c r="L2208" s="29">
        <f>L2206+IF(L2201&lt;L2190, L2207, 0)</f>
        <v>0</v>
      </c>
    </row>
    <row r="2209" spans="2:13" hidden="1" outlineLevel="1" x14ac:dyDescent="0.15">
      <c r="D2209" s="1"/>
      <c r="E2209" s="1"/>
      <c r="F2209" s="1"/>
      <c r="H2209" s="1"/>
      <c r="I2209" s="1"/>
      <c r="J2209" s="1"/>
      <c r="K2209" s="1"/>
      <c r="L2209" s="1"/>
    </row>
    <row r="2210" spans="2:13" s="1" customFormat="1" ht="18" hidden="1" customHeight="1" outlineLevel="1" x14ac:dyDescent="0.15">
      <c r="B2210" s="7"/>
      <c r="C2210" s="91" t="s">
        <v>10</v>
      </c>
      <c r="D2210" s="91"/>
      <c r="E2210" s="91"/>
      <c r="F2210" s="92"/>
      <c r="G2210" s="92"/>
      <c r="H2210" s="97" t="s">
        <v>4</v>
      </c>
      <c r="I2210" s="92" t="s">
        <v>5</v>
      </c>
      <c r="J2210" s="92" t="s">
        <v>6</v>
      </c>
      <c r="K2210" s="92" t="s">
        <v>257</v>
      </c>
      <c r="L2210" s="92" t="s">
        <v>258</v>
      </c>
      <c r="M2210" s="92"/>
    </row>
    <row r="2211" spans="2:13" ht="10" hidden="1" customHeight="1" outlineLevel="1" x14ac:dyDescent="0.15"/>
    <row r="2212" spans="2:13" s="1" customFormat="1" ht="15" hidden="1" customHeight="1" outlineLevel="1" x14ac:dyDescent="0.15">
      <c r="B2212" s="7"/>
      <c r="D2212" s="9" t="s">
        <v>17</v>
      </c>
      <c r="F2212" s="8" t="s">
        <v>9</v>
      </c>
      <c r="H2212" s="29">
        <f>H2208</f>
        <v>0</v>
      </c>
      <c r="I2212" s="29">
        <f>I2208</f>
        <v>0</v>
      </c>
      <c r="J2212" s="29">
        <f>J2208</f>
        <v>0</v>
      </c>
      <c r="K2212" s="29">
        <f>K2208</f>
        <v>0</v>
      </c>
      <c r="L2212" s="29">
        <f>L2208</f>
        <v>0</v>
      </c>
    </row>
    <row r="2213" spans="2:13" ht="4" hidden="1" customHeight="1" outlineLevel="1" x14ac:dyDescent="0.15">
      <c r="D2213" s="9"/>
      <c r="F2213" s="1"/>
      <c r="H2213" s="1"/>
      <c r="I2213" s="1"/>
      <c r="J2213" s="1"/>
      <c r="K2213" s="1"/>
      <c r="L2213" s="1"/>
    </row>
    <row r="2214" spans="2:13" s="1" customFormat="1" ht="15" hidden="1" customHeight="1" outlineLevel="1" x14ac:dyDescent="0.15">
      <c r="B2214" s="7"/>
      <c r="D2214" s="9" t="s">
        <v>249</v>
      </c>
      <c r="F2214" s="8" t="s">
        <v>9</v>
      </c>
      <c r="H2214" s="29">
        <f>IF(H2201&lt;H2190, H2207, 0)</f>
        <v>0</v>
      </c>
      <c r="I2214" s="29">
        <f>IF(I2201&lt;I2190, I2207, 0)</f>
        <v>0</v>
      </c>
      <c r="J2214" s="29">
        <f>IF(J2201&lt;J2190, J2207, 0)</f>
        <v>0</v>
      </c>
      <c r="K2214" s="29">
        <f>IF(K2201&lt;K2190, K2207, 0)</f>
        <v>0</v>
      </c>
      <c r="L2214" s="29">
        <f>IF(L2201&lt;L2190, L2207, 0)</f>
        <v>0</v>
      </c>
    </row>
    <row r="2215" spans="2:13" ht="4" hidden="1" customHeight="1" outlineLevel="1" x14ac:dyDescent="0.15">
      <c r="D2215" s="9"/>
      <c r="F2215" s="1"/>
      <c r="H2215" s="1"/>
      <c r="I2215" s="1"/>
      <c r="J2215" s="1"/>
      <c r="K2215" s="1"/>
      <c r="L2215" s="1"/>
    </row>
    <row r="2216" spans="2:13" s="1" customFormat="1" ht="15" hidden="1" customHeight="1" outlineLevel="1" x14ac:dyDescent="0.15">
      <c r="B2216" s="7"/>
      <c r="D2216" s="9" t="s">
        <v>11</v>
      </c>
      <c r="F2216" s="8" t="str">
        <f>ReportingCurrencyUnitLables</f>
        <v>USD 000s</v>
      </c>
      <c r="H2216" s="29">
        <f>H2190 * H2208 / 1000</f>
        <v>0</v>
      </c>
      <c r="I2216" s="29">
        <f>I2190 * I2208 / 1000</f>
        <v>0</v>
      </c>
      <c r="J2216" s="29">
        <f>J2190 * J2208 / 1000</f>
        <v>0</v>
      </c>
      <c r="K2216" s="29">
        <f>K2190 * K2208 / 1000</f>
        <v>0</v>
      </c>
      <c r="L2216" s="29">
        <f>L2190 * L2208 / 1000</f>
        <v>0</v>
      </c>
    </row>
    <row r="2217" spans="2:13" ht="4" hidden="1" customHeight="1" outlineLevel="1" x14ac:dyDescent="0.15">
      <c r="D2217" s="9"/>
      <c r="F2217" s="1"/>
      <c r="H2217" s="1"/>
      <c r="I2217" s="1"/>
      <c r="J2217" s="1"/>
      <c r="K2217" s="1"/>
      <c r="L2217" s="1"/>
    </row>
    <row r="2218" spans="2:13" s="1" customFormat="1" ht="15" hidden="1" customHeight="1" outlineLevel="1" x14ac:dyDescent="0.15">
      <c r="B2218" s="7"/>
      <c r="D2218" s="9" t="s">
        <v>13</v>
      </c>
      <c r="F2218" s="8" t="s">
        <v>14</v>
      </c>
      <c r="H2218" s="30">
        <f>IF(H2212=0,0,H2214 / H2212)</f>
        <v>0</v>
      </c>
      <c r="I2218" s="30">
        <f>IF(I2212=0,0,I2214 / I2212)</f>
        <v>0</v>
      </c>
      <c r="J2218" s="30">
        <f>IF(J2212=0,0,J2214 / J2212)</f>
        <v>0</v>
      </c>
      <c r="K2218" s="30">
        <f>IF(K2212=0,0,K2214 / K2212)</f>
        <v>0</v>
      </c>
      <c r="L2218" s="30">
        <f>IF(L2212=0,0,L2214 / L2212)</f>
        <v>0</v>
      </c>
    </row>
    <row r="2219" spans="2:13" ht="4" hidden="1" customHeight="1" outlineLevel="1" x14ac:dyDescent="0.15">
      <c r="D2219" s="9"/>
      <c r="F2219" s="1"/>
      <c r="H2219" s="1"/>
      <c r="I2219" s="1"/>
      <c r="J2219" s="1"/>
      <c r="K2219" s="1"/>
      <c r="L2219" s="1"/>
    </row>
    <row r="2220" spans="2:13" ht="15" hidden="1" customHeight="1" outlineLevel="1" x14ac:dyDescent="0.15">
      <c r="D2220" s="9" t="s">
        <v>302</v>
      </c>
      <c r="F2220" s="8" t="str">
        <f>ReportingCurrencyUnitLables</f>
        <v>USD 000s</v>
      </c>
      <c r="G2220" s="1"/>
      <c r="H2220" s="29">
        <f>MAX(0, H2190-H2201) * H2214 / 1000</f>
        <v>0</v>
      </c>
      <c r="I2220" s="29">
        <f t="shared" ref="I2220:L2220" si="71">MAX(0, I2190-I2201) * I2214 / 1000</f>
        <v>0</v>
      </c>
      <c r="J2220" s="29">
        <f t="shared" si="71"/>
        <v>0</v>
      </c>
      <c r="K2220" s="29">
        <f t="shared" si="71"/>
        <v>0</v>
      </c>
      <c r="L2220" s="29">
        <f t="shared" si="71"/>
        <v>0</v>
      </c>
    </row>
    <row r="2221" spans="2:13" ht="4" hidden="1" customHeight="1" outlineLevel="1" x14ac:dyDescent="0.15">
      <c r="D2221" s="9"/>
      <c r="F2221" s="1"/>
      <c r="H2221" s="1"/>
      <c r="I2221" s="1"/>
      <c r="J2221" s="1"/>
      <c r="K2221" s="1"/>
      <c r="L2221" s="1"/>
    </row>
    <row r="2222" spans="2:13" s="1" customFormat="1" ht="15" hidden="1" customHeight="1" outlineLevel="1" x14ac:dyDescent="0.15">
      <c r="B2222" s="7"/>
      <c r="D2222" s="9" t="s">
        <v>252</v>
      </c>
      <c r="F2222" s="8" t="s">
        <v>250</v>
      </c>
      <c r="H2222" s="30">
        <f>IF(H2216=0, 0, H2220/H2216)</f>
        <v>0</v>
      </c>
      <c r="I2222" s="30">
        <f>IF(I2216=0, 0, I2220/I2216)</f>
        <v>0</v>
      </c>
      <c r="J2222" s="30">
        <f>IF(J2216=0, 0, J2220/J2216)</f>
        <v>0</v>
      </c>
      <c r="K2222" s="30">
        <f>IF(K2216=0, 0, K2220/K2216)</f>
        <v>0</v>
      </c>
      <c r="L2222" s="30">
        <f>IF(L2216=0, 0, L2220/L2216)</f>
        <v>0</v>
      </c>
    </row>
    <row r="2223" spans="2:13" ht="4" hidden="1" customHeight="1" outlineLevel="1" x14ac:dyDescent="0.15">
      <c r="D2223" s="9"/>
      <c r="F2223" s="1"/>
      <c r="H2223" s="1"/>
      <c r="I2223" s="1"/>
      <c r="J2223" s="1"/>
      <c r="K2223" s="1"/>
      <c r="L2223" s="1"/>
    </row>
    <row r="2224" spans="2:13" s="1" customFormat="1" ht="15" hidden="1" customHeight="1" outlineLevel="1" x14ac:dyDescent="0.15">
      <c r="B2224" s="7"/>
      <c r="C2224" s="7"/>
      <c r="D2224" s="9" t="s">
        <v>251</v>
      </c>
      <c r="F2224" s="8" t="s">
        <v>259</v>
      </c>
      <c r="H2224" s="31"/>
      <c r="I2224" s="30">
        <f>IF(H2222=0, 0, -(I2222-H2222) / H2222)</f>
        <v>0</v>
      </c>
      <c r="J2224" s="30">
        <f>IF(I2222=0, 0, -(J2222-I2222) / I2222)</f>
        <v>0</v>
      </c>
      <c r="K2224" s="30">
        <f>IF(J2222=0, 0, -(K2222-J2222) / J2222)</f>
        <v>0</v>
      </c>
      <c r="L2224" s="30">
        <f>IF(K2222=0, 0, -(L2222-K2222) / K2222)</f>
        <v>0</v>
      </c>
    </row>
    <row r="2225" spans="2:14" hidden="1" outlineLevel="1" x14ac:dyDescent="0.15"/>
    <row r="2226" spans="2:14" s="1" customFormat="1" ht="18" hidden="1" customHeight="1" outlineLevel="1" x14ac:dyDescent="0.15">
      <c r="B2226" s="7"/>
      <c r="C2226" s="91" t="s">
        <v>241</v>
      </c>
      <c r="D2226" s="91"/>
      <c r="E2226" s="93">
        <f>IF(AND(J2177 = "Yes", OR(ISBLANK(Worker_Type_Filter), Worker_Type_Filter = H2182),
 OR(ISBLANK(Country_Filter), Country_Filter = J2182)), 1, 0)</f>
        <v>1</v>
      </c>
      <c r="F2226" s="92"/>
      <c r="G2226" s="92"/>
      <c r="H2226" s="92" t="s">
        <v>4</v>
      </c>
      <c r="I2226" s="92" t="s">
        <v>5</v>
      </c>
      <c r="J2226" s="92" t="s">
        <v>6</v>
      </c>
      <c r="K2226" s="92" t="s">
        <v>257</v>
      </c>
      <c r="L2226" s="92" t="s">
        <v>258</v>
      </c>
      <c r="M2226" s="92"/>
    </row>
    <row r="2227" spans="2:14" ht="10" hidden="1" customHeight="1" outlineLevel="1" x14ac:dyDescent="0.15">
      <c r="C2227" s="43" t="s">
        <v>248</v>
      </c>
    </row>
    <row r="2228" spans="2:14" ht="4" hidden="1" customHeight="1" outlineLevel="1" x14ac:dyDescent="0.15"/>
    <row r="2229" spans="2:14" s="1" customFormat="1" ht="15" hidden="1" customHeight="1" outlineLevel="1" x14ac:dyDescent="0.15">
      <c r="B2229" s="7"/>
      <c r="C2229" s="19">
        <v>1</v>
      </c>
      <c r="D2229" s="9" t="s">
        <v>17</v>
      </c>
      <c r="F2229" s="8" t="s">
        <v>9</v>
      </c>
      <c r="H2229" s="29">
        <f>H2212 * $E2226</f>
        <v>0</v>
      </c>
      <c r="I2229" s="29">
        <f>I2212 * $E2226</f>
        <v>0</v>
      </c>
      <c r="J2229" s="29">
        <f>J2212 * $E2226</f>
        <v>0</v>
      </c>
      <c r="K2229" s="29">
        <f>K2212 * $E2226</f>
        <v>0</v>
      </c>
      <c r="L2229" s="29">
        <f>L2212 * $E2226</f>
        <v>0</v>
      </c>
    </row>
    <row r="2230" spans="2:14" ht="4" hidden="1" customHeight="1" outlineLevel="1" x14ac:dyDescent="0.15">
      <c r="D2230" s="9"/>
      <c r="F2230" s="1"/>
      <c r="H2230" s="1"/>
      <c r="I2230" s="1"/>
      <c r="J2230" s="1"/>
      <c r="K2230" s="1"/>
      <c r="L2230" s="1"/>
    </row>
    <row r="2231" spans="2:14" s="1" customFormat="1" ht="15" hidden="1" customHeight="1" outlineLevel="1" x14ac:dyDescent="0.15">
      <c r="B2231" s="7"/>
      <c r="C2231" s="19">
        <v>2</v>
      </c>
      <c r="D2231" s="9" t="s">
        <v>249</v>
      </c>
      <c r="F2231" s="8" t="s">
        <v>9</v>
      </c>
      <c r="H2231" s="29">
        <f>H2214 * $E2226</f>
        <v>0</v>
      </c>
      <c r="I2231" s="29">
        <f>I2214 * $E2226</f>
        <v>0</v>
      </c>
      <c r="J2231" s="29">
        <f>J2214 * $E2226</f>
        <v>0</v>
      </c>
      <c r="K2231" s="29">
        <f>K2214 * $E2226</f>
        <v>0</v>
      </c>
      <c r="L2231" s="29">
        <f>L2214 * $E2226</f>
        <v>0</v>
      </c>
    </row>
    <row r="2232" spans="2:14" ht="4" hidden="1" customHeight="1" outlineLevel="1" x14ac:dyDescent="0.15">
      <c r="D2232" s="9"/>
      <c r="F2232" s="1"/>
      <c r="H2232" s="1"/>
      <c r="I2232" s="1"/>
      <c r="J2232" s="1"/>
      <c r="K2232" s="1"/>
      <c r="L2232" s="1"/>
    </row>
    <row r="2233" spans="2:14" s="1" customFormat="1" ht="15" hidden="1" customHeight="1" outlineLevel="1" x14ac:dyDescent="0.15">
      <c r="B2233" s="7"/>
      <c r="C2233" s="19">
        <v>3</v>
      </c>
      <c r="D2233" s="9" t="s">
        <v>11</v>
      </c>
      <c r="F2233" s="8" t="str">
        <f>ReportingCurrencyUnitLables</f>
        <v>USD 000s</v>
      </c>
      <c r="H2233" s="29">
        <f>H2216 * $E2226</f>
        <v>0</v>
      </c>
      <c r="I2233" s="29">
        <f>I2216 * $E2226</f>
        <v>0</v>
      </c>
      <c r="J2233" s="29">
        <f>J2216 * $E2226</f>
        <v>0</v>
      </c>
      <c r="K2233" s="29">
        <f>K2216 * $E2226</f>
        <v>0</v>
      </c>
      <c r="L2233" s="29">
        <f>L2216 * $E2226</f>
        <v>0</v>
      </c>
    </row>
    <row r="2234" spans="2:14" ht="4" hidden="1" customHeight="1" outlineLevel="1" x14ac:dyDescent="0.15">
      <c r="D2234" s="9"/>
      <c r="F2234" s="1"/>
      <c r="H2234" s="1"/>
      <c r="I2234" s="1"/>
      <c r="J2234" s="1"/>
      <c r="K2234" s="1"/>
      <c r="L2234" s="1"/>
    </row>
    <row r="2235" spans="2:14" s="1" customFormat="1" ht="15" hidden="1" customHeight="1" outlineLevel="1" x14ac:dyDescent="0.15">
      <c r="B2235" s="7"/>
      <c r="C2235" s="19">
        <v>4</v>
      </c>
      <c r="D2235" s="9" t="s">
        <v>256</v>
      </c>
      <c r="F2235" s="8" t="str">
        <f>ReportingCurrencyUnitLables</f>
        <v>USD 000s</v>
      </c>
      <c r="H2235" s="29">
        <f>H2220 * $E2226</f>
        <v>0</v>
      </c>
      <c r="I2235" s="29">
        <f>I2220 * $E2226</f>
        <v>0</v>
      </c>
      <c r="J2235" s="29">
        <f>J2220 * $E2226</f>
        <v>0</v>
      </c>
      <c r="K2235" s="29">
        <f>K2220 * $E2226</f>
        <v>0</v>
      </c>
      <c r="L2235" s="29">
        <f>L2220 * $E2226</f>
        <v>0</v>
      </c>
    </row>
    <row r="2236" spans="2:14" ht="4" hidden="1" customHeight="1" outlineLevel="1" x14ac:dyDescent="0.15">
      <c r="D2236" s="9"/>
      <c r="F2236" s="1"/>
      <c r="H2236" s="1"/>
      <c r="I2236" s="1"/>
      <c r="J2236" s="1"/>
      <c r="K2236" s="1"/>
      <c r="L2236" s="1"/>
    </row>
    <row r="2237" spans="2:14" ht="10" hidden="1" customHeight="1" outlineLevel="1" x14ac:dyDescent="0.15">
      <c r="B2237" s="44"/>
      <c r="C2237" s="41"/>
      <c r="D2237" s="41"/>
      <c r="E2237" s="41"/>
      <c r="F2237" s="41"/>
      <c r="G2237" s="41"/>
      <c r="H2237" s="41"/>
      <c r="I2237" s="45"/>
      <c r="J2237" s="45"/>
      <c r="K2237" s="45"/>
      <c r="L2237" s="41"/>
      <c r="M2237" s="41"/>
      <c r="N2237" s="1"/>
    </row>
    <row r="2238" spans="2:14" ht="10" customHeight="1" x14ac:dyDescent="0.15">
      <c r="B2238" s="44"/>
      <c r="C2238" s="41"/>
      <c r="D2238" s="41"/>
      <c r="E2238" s="41"/>
      <c r="F2238" s="41"/>
      <c r="G2238" s="41"/>
      <c r="H2238" s="41"/>
      <c r="I2238" s="45"/>
      <c r="J2238" s="45"/>
      <c r="K2238" s="45"/>
      <c r="L2238" s="41"/>
      <c r="M2238" s="41"/>
      <c r="N2238" s="1"/>
    </row>
    <row r="2239" spans="2:14" s="1" customFormat="1" ht="19" collapsed="1" x14ac:dyDescent="0.15">
      <c r="B2239" s="83" cm="1">
        <f t="array" aca="1" ref="B2239" ca="1">MAX($B$2:OFFSET(B2239,-1,0)+1)</f>
        <v>37</v>
      </c>
      <c r="C2239" s="84" t="str">
        <f>UPPER(J2244) &amp;" / " &amp; K2244  &amp; " / " &amp; L2244 &amp; " / " &amp; H2244</f>
        <v xml:space="preserve"> /  /  / </v>
      </c>
      <c r="D2239" s="84"/>
      <c r="E2239" s="41"/>
      <c r="F2239" s="41"/>
      <c r="G2239" s="41"/>
      <c r="H2239" s="61" t="str">
        <f>IF(COUNTIF(E2241:E2297, "!")&gt;0, "!", "")</f>
        <v/>
      </c>
      <c r="I2239" s="18" t="s">
        <v>240</v>
      </c>
      <c r="J2239" s="2" t="s">
        <v>210</v>
      </c>
      <c r="K2239" s="18" t="s">
        <v>267</v>
      </c>
      <c r="L2239" s="42">
        <f>E2288</f>
        <v>1</v>
      </c>
      <c r="M2239" s="41"/>
    </row>
    <row r="2240" spans="2:14" s="1" customFormat="1" ht="4" hidden="1" customHeight="1" outlineLevel="1" x14ac:dyDescent="0.15">
      <c r="B2240" s="88"/>
      <c r="C2240" s="89"/>
      <c r="D2240" s="89"/>
      <c r="E2240" s="89"/>
      <c r="F2240" s="89"/>
      <c r="G2240" s="89"/>
      <c r="H2240" s="89"/>
      <c r="I2240" s="90"/>
      <c r="J2240" s="90"/>
      <c r="K2240" s="90"/>
      <c r="L2240" s="89"/>
      <c r="M2240" s="89"/>
    </row>
    <row r="2241" spans="2:13" ht="10" hidden="1" customHeight="1" outlineLevel="1" x14ac:dyDescent="0.15"/>
    <row r="2242" spans="2:13" ht="15" hidden="1" customHeight="1" outlineLevel="1" x14ac:dyDescent="0.15">
      <c r="D2242" s="1"/>
      <c r="E2242" s="1"/>
      <c r="H2242" s="4" t="s">
        <v>1</v>
      </c>
      <c r="J2242" s="4" t="s">
        <v>0</v>
      </c>
      <c r="K2242" s="4" t="s">
        <v>209</v>
      </c>
      <c r="L2242" s="4" t="s">
        <v>264</v>
      </c>
    </row>
    <row r="2243" spans="2:13" ht="5" hidden="1" customHeight="1" outlineLevel="1" x14ac:dyDescent="0.15">
      <c r="D2243" s="1"/>
      <c r="E2243" s="1"/>
      <c r="H2243" s="1"/>
      <c r="J2243" s="1"/>
      <c r="K2243" s="1"/>
      <c r="L2243" s="1"/>
    </row>
    <row r="2244" spans="2:13" ht="15" hidden="1" customHeight="1" outlineLevel="1" x14ac:dyDescent="0.15">
      <c r="D2244" s="9" t="s">
        <v>2</v>
      </c>
      <c r="E2244" s="1"/>
      <c r="H2244" s="2"/>
      <c r="J2244" s="2"/>
      <c r="K2244" s="2"/>
      <c r="L2244" s="2"/>
    </row>
    <row r="2245" spans="2:13" hidden="1" outlineLevel="1" x14ac:dyDescent="0.15">
      <c r="D2245" s="1"/>
      <c r="E2245" s="1"/>
      <c r="F2245" s="1"/>
      <c r="H2245" s="1"/>
      <c r="I2245" s="1"/>
      <c r="J2245" s="1"/>
      <c r="K2245" s="1"/>
      <c r="L2245" s="1"/>
    </row>
    <row r="2246" spans="2:13" s="1" customFormat="1" ht="18" hidden="1" customHeight="1" outlineLevel="1" x14ac:dyDescent="0.15">
      <c r="B2246" s="7"/>
      <c r="C2246" s="91" t="s">
        <v>3</v>
      </c>
      <c r="D2246" s="91"/>
      <c r="E2246" s="91"/>
      <c r="F2246" s="92"/>
      <c r="G2246" s="92"/>
      <c r="H2246" s="92" t="s">
        <v>4</v>
      </c>
      <c r="I2246" s="92" t="s">
        <v>5</v>
      </c>
      <c r="J2246" s="92" t="s">
        <v>6</v>
      </c>
      <c r="K2246" s="92" t="s">
        <v>257</v>
      </c>
      <c r="L2246" s="92" t="s">
        <v>258</v>
      </c>
      <c r="M2246" s="92"/>
    </row>
    <row r="2247" spans="2:13" ht="10" hidden="1" customHeight="1" outlineLevel="1" x14ac:dyDescent="0.15">
      <c r="H2247" s="1"/>
      <c r="I2247" s="1"/>
      <c r="J2247" s="1"/>
      <c r="K2247" s="1"/>
      <c r="L2247" s="1"/>
    </row>
    <row r="2248" spans="2:13" s="1" customFormat="1" ht="15" hidden="1" customHeight="1" outlineLevel="1" x14ac:dyDescent="0.15">
      <c r="B2248" s="7"/>
      <c r="D2248" s="9" t="s">
        <v>3</v>
      </c>
      <c r="F2248" s="17" t="s">
        <v>321</v>
      </c>
      <c r="H2248" s="22"/>
      <c r="I2248" s="22"/>
      <c r="J2248" s="22"/>
      <c r="K2248" s="22"/>
      <c r="L2248" s="22"/>
    </row>
    <row r="2249" spans="2:13" ht="4" hidden="1" customHeight="1" outlineLevel="1" x14ac:dyDescent="0.15">
      <c r="D2249" s="1"/>
      <c r="E2249" s="1"/>
      <c r="F2249" s="1"/>
      <c r="H2249" s="1"/>
      <c r="I2249" s="1"/>
      <c r="J2249" s="1"/>
      <c r="K2249" s="1"/>
      <c r="L2249" s="1"/>
    </row>
    <row r="2250" spans="2:13" s="1" customFormat="1" ht="15" hidden="1" customHeight="1" outlineLevel="1" x14ac:dyDescent="0.15">
      <c r="B2250" s="7"/>
      <c r="D2250" s="9" t="s">
        <v>246</v>
      </c>
      <c r="F2250" s="8" t="str">
        <f>F2252 &amp; ":" &amp; F2248</f>
        <v>USD:[currency code]</v>
      </c>
      <c r="H2250" s="24"/>
      <c r="I2250" s="24"/>
      <c r="J2250" s="24"/>
      <c r="K2250" s="24"/>
      <c r="L2250" s="24"/>
    </row>
    <row r="2251" spans="2:13" ht="4" hidden="1" customHeight="1" outlineLevel="1" x14ac:dyDescent="0.15">
      <c r="D2251" s="1"/>
      <c r="E2251" s="1"/>
      <c r="F2251" s="1"/>
      <c r="H2251" s="1"/>
      <c r="I2251" s="1"/>
      <c r="J2251" s="1"/>
      <c r="K2251" s="1"/>
      <c r="L2251" s="1"/>
    </row>
    <row r="2252" spans="2:13" s="1" customFormat="1" ht="15" hidden="1" customHeight="1" outlineLevel="1" x14ac:dyDescent="0.15">
      <c r="B2252" s="7"/>
      <c r="D2252" s="9" t="s">
        <v>16</v>
      </c>
      <c r="F2252" s="8" t="str">
        <f>ReportingCurrency</f>
        <v>USD</v>
      </c>
      <c r="H2252" s="28">
        <f>IF(H2250=0, 0, H2248/H2250)</f>
        <v>0</v>
      </c>
      <c r="I2252" s="28">
        <f>IF(I2250=0, 0, I2248/I2250)</f>
        <v>0</v>
      </c>
      <c r="J2252" s="28">
        <f>IF(J2250=0, 0, J2248/J2250)</f>
        <v>0</v>
      </c>
      <c r="K2252" s="28">
        <f>IF(K2250=0, 0, K2248/K2250)</f>
        <v>0</v>
      </c>
      <c r="L2252" s="28">
        <f>IF(L2250=0, 0, L2248/L2250)</f>
        <v>0</v>
      </c>
    </row>
    <row r="2253" spans="2:13" ht="4" hidden="1" customHeight="1" outlineLevel="1" x14ac:dyDescent="0.15">
      <c r="D2253" s="1"/>
      <c r="E2253" s="1"/>
      <c r="F2253" s="1"/>
      <c r="H2253" s="1"/>
      <c r="I2253" s="1"/>
      <c r="J2253" s="1"/>
      <c r="K2253" s="1"/>
      <c r="L2253" s="1"/>
    </row>
    <row r="2254" spans="2:13" s="1" customFormat="1" ht="15" hidden="1" customHeight="1" outlineLevel="1" x14ac:dyDescent="0.15">
      <c r="B2254" s="7"/>
      <c r="D2254" s="9" t="s">
        <v>253</v>
      </c>
      <c r="F2254" s="8" t="s">
        <v>254</v>
      </c>
      <c r="H2254" s="2"/>
      <c r="I2254" s="2"/>
      <c r="J2254" s="2"/>
      <c r="K2254" s="2"/>
      <c r="L2254" s="2"/>
    </row>
    <row r="2255" spans="2:13" ht="4" hidden="1" customHeight="1" outlineLevel="1" x14ac:dyDescent="0.15">
      <c r="D2255" s="1"/>
      <c r="E2255" s="1"/>
      <c r="F2255" s="1"/>
      <c r="H2255" s="1"/>
      <c r="I2255" s="1"/>
      <c r="J2255" s="1"/>
      <c r="K2255" s="1"/>
      <c r="L2255" s="1"/>
    </row>
    <row r="2256" spans="2:13" s="1" customFormat="1" ht="15" hidden="1" customHeight="1" outlineLevel="1" x14ac:dyDescent="0.15">
      <c r="B2256" s="7"/>
      <c r="D2256" s="9" t="s">
        <v>280</v>
      </c>
      <c r="F2256" s="8" t="s">
        <v>255</v>
      </c>
      <c r="H2256" s="25"/>
      <c r="I2256" s="25"/>
      <c r="J2256" s="25"/>
      <c r="K2256" s="25"/>
      <c r="L2256" s="25"/>
    </row>
    <row r="2257" spans="2:13" hidden="1" outlineLevel="1" x14ac:dyDescent="0.15">
      <c r="D2257" s="1"/>
      <c r="E2257" s="1"/>
      <c r="F2257" s="1"/>
      <c r="H2257" s="1"/>
      <c r="I2257" s="1"/>
      <c r="J2257" s="1"/>
      <c r="K2257" s="1"/>
      <c r="L2257" s="1"/>
    </row>
    <row r="2258" spans="2:13" s="1" customFormat="1" ht="18" hidden="1" customHeight="1" outlineLevel="1" x14ac:dyDescent="0.15">
      <c r="B2258" s="7"/>
      <c r="C2258" s="91" t="s">
        <v>311</v>
      </c>
      <c r="D2258" s="91"/>
      <c r="E2258" s="91"/>
      <c r="F2258" s="92"/>
      <c r="G2258" s="92"/>
      <c r="H2258" s="92" t="s">
        <v>4</v>
      </c>
      <c r="I2258" s="92" t="s">
        <v>5</v>
      </c>
      <c r="J2258" s="92" t="s">
        <v>6</v>
      </c>
      <c r="K2258" s="92" t="s">
        <v>257</v>
      </c>
      <c r="L2258" s="92" t="s">
        <v>258</v>
      </c>
      <c r="M2258" s="92"/>
    </row>
    <row r="2259" spans="2:13" ht="10" hidden="1" customHeight="1" outlineLevel="1" x14ac:dyDescent="0.15">
      <c r="H2259" s="1"/>
      <c r="I2259" s="1"/>
      <c r="J2259" s="1"/>
      <c r="K2259" s="1"/>
      <c r="L2259" s="1"/>
    </row>
    <row r="2260" spans="2:13" s="1" customFormat="1" ht="15" hidden="1" customHeight="1" outlineLevel="1" x14ac:dyDescent="0.15">
      <c r="B2260" s="7"/>
      <c r="C2260" s="62"/>
      <c r="D2260" s="9" t="s">
        <v>318</v>
      </c>
      <c r="E2260"/>
      <c r="F2260" s="58" t="str">
        <f>F2248</f>
        <v>[currency code]</v>
      </c>
      <c r="H2260" s="23"/>
      <c r="I2260" s="23"/>
      <c r="J2260" s="23"/>
      <c r="K2260" s="23"/>
      <c r="L2260" s="23"/>
    </row>
    <row r="2261" spans="2:13" ht="10" hidden="1" customHeight="1" outlineLevel="1" x14ac:dyDescent="0.15">
      <c r="D2261" s="1"/>
      <c r="F2261" s="1"/>
      <c r="H2261" s="1"/>
      <c r="I2261" s="1"/>
      <c r="J2261" s="1"/>
      <c r="K2261" s="1"/>
      <c r="L2261" s="1"/>
    </row>
    <row r="2262" spans="2:13" ht="15" hidden="1" customHeight="1" outlineLevel="1" x14ac:dyDescent="0.15">
      <c r="D2262" s="60"/>
      <c r="F2262" s="1"/>
      <c r="H2262" s="98" t="s">
        <v>312</v>
      </c>
      <c r="I2262" s="1"/>
      <c r="J2262" s="1"/>
      <c r="K2262" s="1"/>
      <c r="L2262" s="1"/>
    </row>
    <row r="2263" spans="2:13" s="1" customFormat="1" ht="15" hidden="1" customHeight="1" outlineLevel="1" x14ac:dyDescent="0.15">
      <c r="B2263" s="7"/>
      <c r="D2263" s="9" t="s">
        <v>319</v>
      </c>
      <c r="E2263"/>
      <c r="F2263" s="8" t="str">
        <f t="shared" ref="F2263" si="72">ReportingCurrency</f>
        <v>USD</v>
      </c>
      <c r="H2263" s="28">
        <f>IF(H2250=0, 0, H2260/H2250)</f>
        <v>0</v>
      </c>
      <c r="I2263" s="28">
        <f>IF(I2250=0, 0, I2260/I2250)</f>
        <v>0</v>
      </c>
      <c r="J2263" s="28">
        <f>IF(J2250=0, 0, J2260/J2250)</f>
        <v>0</v>
      </c>
      <c r="K2263" s="28">
        <f>IF(K2250=0, 0, K2260/K2250)</f>
        <v>0</v>
      </c>
      <c r="L2263" s="28">
        <f>IF(L2250=0, 0, L2260/L2250)</f>
        <v>0</v>
      </c>
    </row>
    <row r="2264" spans="2:13" hidden="1" outlineLevel="1" x14ac:dyDescent="0.15"/>
    <row r="2265" spans="2:13" s="1" customFormat="1" ht="18" hidden="1" customHeight="1" outlineLevel="1" x14ac:dyDescent="0.15">
      <c r="B2265" s="7"/>
      <c r="C2265" s="91" t="s">
        <v>8</v>
      </c>
      <c r="D2265" s="91"/>
      <c r="E2265" s="91"/>
      <c r="F2265" s="92"/>
      <c r="G2265" s="92"/>
      <c r="H2265" s="92" t="s">
        <v>4</v>
      </c>
      <c r="I2265" s="92" t="s">
        <v>5</v>
      </c>
      <c r="J2265" s="92" t="s">
        <v>6</v>
      </c>
      <c r="K2265" s="92" t="s">
        <v>257</v>
      </c>
      <c r="L2265" s="92" t="s">
        <v>258</v>
      </c>
      <c r="M2265" s="92"/>
    </row>
    <row r="2266" spans="2:13" ht="10" hidden="1" customHeight="1" outlineLevel="1" x14ac:dyDescent="0.15">
      <c r="H2266" s="1"/>
      <c r="I2266" s="1"/>
      <c r="J2266" s="1"/>
      <c r="K2266" s="1"/>
      <c r="L2266" s="1"/>
    </row>
    <row r="2267" spans="2:13" ht="15" hidden="1" customHeight="1" outlineLevel="1" x14ac:dyDescent="0.15">
      <c r="D2267" s="9" t="s">
        <v>8</v>
      </c>
      <c r="F2267" s="1"/>
      <c r="H2267" s="99" t="str" cm="1">
        <f t="array" ref="H2267">IF(OR(E2268:E2269 = "!"), "Red alert = missing data","")</f>
        <v/>
      </c>
      <c r="I2267" s="1"/>
      <c r="J2267" s="1"/>
      <c r="K2267" s="1"/>
      <c r="L2267" s="1"/>
    </row>
    <row r="2268" spans="2:13" s="1" customFormat="1" ht="15" hidden="1" customHeight="1" outlineLevel="1" x14ac:dyDescent="0.15">
      <c r="B2268" s="7"/>
      <c r="D2268" s="59" t="s">
        <v>309</v>
      </c>
      <c r="E2268" s="61" t="str" cm="1">
        <f t="array" ref="E2268">IF(MAX((H2263:L2263&gt;=H2252:L2252) * (H2263:L2263 &lt;&gt; 0) * (H2268:L2268=0)) &gt;0, "!", "")</f>
        <v/>
      </c>
      <c r="F2268" s="8" t="s">
        <v>18</v>
      </c>
      <c r="H2268" s="23"/>
      <c r="I2268" s="23"/>
      <c r="J2268" s="23"/>
      <c r="K2268" s="23"/>
      <c r="L2268" s="23"/>
    </row>
    <row r="2269" spans="2:13" s="1" customFormat="1" ht="15" hidden="1" customHeight="1" outlineLevel="1" x14ac:dyDescent="0.15">
      <c r="B2269" s="7"/>
      <c r="D2269" s="59" t="s">
        <v>310</v>
      </c>
      <c r="E2269" s="61" t="str" cm="1">
        <f t="array" ref="E2269">IF(MAX((H2263:L2263&lt;H2252:L2252) * (H2263:L2263 &lt;&gt; 0) * (H2269:L2269=0)) &gt;0, "!", "")</f>
        <v/>
      </c>
      <c r="F2269" s="8" t="s">
        <v>18</v>
      </c>
      <c r="H2269" s="23"/>
      <c r="I2269" s="23"/>
      <c r="J2269" s="23"/>
      <c r="K2269" s="23"/>
      <c r="L2269" s="23"/>
    </row>
    <row r="2270" spans="2:13" s="1" customFormat="1" ht="15" hidden="1" customHeight="1" outlineLevel="1" x14ac:dyDescent="0.15">
      <c r="B2270" s="7"/>
      <c r="D2270" s="59" t="s">
        <v>305</v>
      </c>
      <c r="E2270"/>
      <c r="F2270" s="8" t="s">
        <v>18</v>
      </c>
      <c r="H2270" s="29">
        <f>H2268+IF(H2263&lt;H2252, H2269, 0)</f>
        <v>0</v>
      </c>
      <c r="I2270" s="29">
        <f>I2268+IF(I2263&lt;I2252, I2269, 0)</f>
        <v>0</v>
      </c>
      <c r="J2270" s="29">
        <f>J2268+IF(J2263&lt;J2252, J2269, 0)</f>
        <v>0</v>
      </c>
      <c r="K2270" s="29">
        <f>K2268+IF(K2263&lt;K2252, K2269, 0)</f>
        <v>0</v>
      </c>
      <c r="L2270" s="29">
        <f>L2268+IF(L2263&lt;L2252, L2269, 0)</f>
        <v>0</v>
      </c>
    </row>
    <row r="2271" spans="2:13" hidden="1" outlineLevel="1" x14ac:dyDescent="0.15">
      <c r="D2271" s="1"/>
      <c r="E2271" s="1"/>
      <c r="F2271" s="1"/>
      <c r="H2271" s="1"/>
      <c r="I2271" s="1"/>
      <c r="J2271" s="1"/>
      <c r="K2271" s="1"/>
      <c r="L2271" s="1"/>
    </row>
    <row r="2272" spans="2:13" s="1" customFormat="1" ht="18" hidden="1" customHeight="1" outlineLevel="1" x14ac:dyDescent="0.15">
      <c r="B2272" s="7"/>
      <c r="C2272" s="91" t="s">
        <v>10</v>
      </c>
      <c r="D2272" s="91"/>
      <c r="E2272" s="91"/>
      <c r="F2272" s="92"/>
      <c r="G2272" s="92"/>
      <c r="H2272" s="97" t="s">
        <v>4</v>
      </c>
      <c r="I2272" s="92" t="s">
        <v>5</v>
      </c>
      <c r="J2272" s="92" t="s">
        <v>6</v>
      </c>
      <c r="K2272" s="92" t="s">
        <v>257</v>
      </c>
      <c r="L2272" s="92" t="s">
        <v>258</v>
      </c>
      <c r="M2272" s="92"/>
    </row>
    <row r="2273" spans="2:13" ht="10" hidden="1" customHeight="1" outlineLevel="1" x14ac:dyDescent="0.15"/>
    <row r="2274" spans="2:13" s="1" customFormat="1" ht="15" hidden="1" customHeight="1" outlineLevel="1" x14ac:dyDescent="0.15">
      <c r="B2274" s="7"/>
      <c r="D2274" s="9" t="s">
        <v>17</v>
      </c>
      <c r="F2274" s="8" t="s">
        <v>9</v>
      </c>
      <c r="H2274" s="29">
        <f>H2270</f>
        <v>0</v>
      </c>
      <c r="I2274" s="29">
        <f>I2270</f>
        <v>0</v>
      </c>
      <c r="J2274" s="29">
        <f>J2270</f>
        <v>0</v>
      </c>
      <c r="K2274" s="29">
        <f>K2270</f>
        <v>0</v>
      </c>
      <c r="L2274" s="29">
        <f>L2270</f>
        <v>0</v>
      </c>
    </row>
    <row r="2275" spans="2:13" ht="4" hidden="1" customHeight="1" outlineLevel="1" x14ac:dyDescent="0.15">
      <c r="D2275" s="9"/>
      <c r="F2275" s="1"/>
      <c r="H2275" s="1"/>
      <c r="I2275" s="1"/>
      <c r="J2275" s="1"/>
      <c r="K2275" s="1"/>
      <c r="L2275" s="1"/>
    </row>
    <row r="2276" spans="2:13" s="1" customFormat="1" ht="15" hidden="1" customHeight="1" outlineLevel="1" x14ac:dyDescent="0.15">
      <c r="B2276" s="7"/>
      <c r="D2276" s="9" t="s">
        <v>249</v>
      </c>
      <c r="F2276" s="8" t="s">
        <v>9</v>
      </c>
      <c r="H2276" s="29">
        <f>IF(H2263&lt;H2252, H2269, 0)</f>
        <v>0</v>
      </c>
      <c r="I2276" s="29">
        <f>IF(I2263&lt;I2252, I2269, 0)</f>
        <v>0</v>
      </c>
      <c r="J2276" s="29">
        <f>IF(J2263&lt;J2252, J2269, 0)</f>
        <v>0</v>
      </c>
      <c r="K2276" s="29">
        <f>IF(K2263&lt;K2252, K2269, 0)</f>
        <v>0</v>
      </c>
      <c r="L2276" s="29">
        <f>IF(L2263&lt;L2252, L2269, 0)</f>
        <v>0</v>
      </c>
    </row>
    <row r="2277" spans="2:13" ht="4" hidden="1" customHeight="1" outlineLevel="1" x14ac:dyDescent="0.15">
      <c r="D2277" s="9"/>
      <c r="F2277" s="1"/>
      <c r="H2277" s="1"/>
      <c r="I2277" s="1"/>
      <c r="J2277" s="1"/>
      <c r="K2277" s="1"/>
      <c r="L2277" s="1"/>
    </row>
    <row r="2278" spans="2:13" s="1" customFormat="1" ht="15" hidden="1" customHeight="1" outlineLevel="1" x14ac:dyDescent="0.15">
      <c r="B2278" s="7"/>
      <c r="D2278" s="9" t="s">
        <v>11</v>
      </c>
      <c r="F2278" s="8" t="str">
        <f>ReportingCurrencyUnitLables</f>
        <v>USD 000s</v>
      </c>
      <c r="H2278" s="29">
        <f>H2252 * H2270 / 1000</f>
        <v>0</v>
      </c>
      <c r="I2278" s="29">
        <f>I2252 * I2270 / 1000</f>
        <v>0</v>
      </c>
      <c r="J2278" s="29">
        <f>J2252 * J2270 / 1000</f>
        <v>0</v>
      </c>
      <c r="K2278" s="29">
        <f>K2252 * K2270 / 1000</f>
        <v>0</v>
      </c>
      <c r="L2278" s="29">
        <f>L2252 * L2270 / 1000</f>
        <v>0</v>
      </c>
    </row>
    <row r="2279" spans="2:13" ht="4" hidden="1" customHeight="1" outlineLevel="1" x14ac:dyDescent="0.15">
      <c r="D2279" s="9"/>
      <c r="F2279" s="1"/>
      <c r="H2279" s="1"/>
      <c r="I2279" s="1"/>
      <c r="J2279" s="1"/>
      <c r="K2279" s="1"/>
      <c r="L2279" s="1"/>
    </row>
    <row r="2280" spans="2:13" s="1" customFormat="1" ht="15" hidden="1" customHeight="1" outlineLevel="1" x14ac:dyDescent="0.15">
      <c r="B2280" s="7"/>
      <c r="D2280" s="9" t="s">
        <v>13</v>
      </c>
      <c r="F2280" s="8" t="s">
        <v>14</v>
      </c>
      <c r="H2280" s="30">
        <f>IF(H2274=0,0,H2276 / H2274)</f>
        <v>0</v>
      </c>
      <c r="I2280" s="30">
        <f>IF(I2274=0,0,I2276 / I2274)</f>
        <v>0</v>
      </c>
      <c r="J2280" s="30">
        <f>IF(J2274=0,0,J2276 / J2274)</f>
        <v>0</v>
      </c>
      <c r="K2280" s="30">
        <f>IF(K2274=0,0,K2276 / K2274)</f>
        <v>0</v>
      </c>
      <c r="L2280" s="30">
        <f>IF(L2274=0,0,L2276 / L2274)</f>
        <v>0</v>
      </c>
    </row>
    <row r="2281" spans="2:13" ht="4" hidden="1" customHeight="1" outlineLevel="1" x14ac:dyDescent="0.15">
      <c r="D2281" s="9"/>
      <c r="F2281" s="1"/>
      <c r="H2281" s="1"/>
      <c r="I2281" s="1"/>
      <c r="J2281" s="1"/>
      <c r="K2281" s="1"/>
      <c r="L2281" s="1"/>
    </row>
    <row r="2282" spans="2:13" ht="15" hidden="1" customHeight="1" outlineLevel="1" x14ac:dyDescent="0.15">
      <c r="D2282" s="9" t="s">
        <v>302</v>
      </c>
      <c r="F2282" s="8" t="str">
        <f>ReportingCurrencyUnitLables</f>
        <v>USD 000s</v>
      </c>
      <c r="G2282" s="1"/>
      <c r="H2282" s="29">
        <f>MAX(0, H2252-H2263) * H2276 / 1000</f>
        <v>0</v>
      </c>
      <c r="I2282" s="29">
        <f t="shared" ref="I2282:L2282" si="73">MAX(0, I2252-I2263) * I2276 / 1000</f>
        <v>0</v>
      </c>
      <c r="J2282" s="29">
        <f t="shared" si="73"/>
        <v>0</v>
      </c>
      <c r="K2282" s="29">
        <f t="shared" si="73"/>
        <v>0</v>
      </c>
      <c r="L2282" s="29">
        <f t="shared" si="73"/>
        <v>0</v>
      </c>
    </row>
    <row r="2283" spans="2:13" ht="4" hidden="1" customHeight="1" outlineLevel="1" x14ac:dyDescent="0.15">
      <c r="D2283" s="9"/>
      <c r="F2283" s="1"/>
      <c r="H2283" s="1"/>
      <c r="I2283" s="1"/>
      <c r="J2283" s="1"/>
      <c r="K2283" s="1"/>
      <c r="L2283" s="1"/>
    </row>
    <row r="2284" spans="2:13" s="1" customFormat="1" ht="15" hidden="1" customHeight="1" outlineLevel="1" x14ac:dyDescent="0.15">
      <c r="B2284" s="7"/>
      <c r="D2284" s="9" t="s">
        <v>252</v>
      </c>
      <c r="F2284" s="8" t="s">
        <v>250</v>
      </c>
      <c r="H2284" s="30">
        <f>IF(H2278=0, 0, H2282/H2278)</f>
        <v>0</v>
      </c>
      <c r="I2284" s="30">
        <f>IF(I2278=0, 0, I2282/I2278)</f>
        <v>0</v>
      </c>
      <c r="J2284" s="30">
        <f>IF(J2278=0, 0, J2282/J2278)</f>
        <v>0</v>
      </c>
      <c r="K2284" s="30">
        <f>IF(K2278=0, 0, K2282/K2278)</f>
        <v>0</v>
      </c>
      <c r="L2284" s="30">
        <f>IF(L2278=0, 0, L2282/L2278)</f>
        <v>0</v>
      </c>
    </row>
    <row r="2285" spans="2:13" ht="4" hidden="1" customHeight="1" outlineLevel="1" x14ac:dyDescent="0.15">
      <c r="D2285" s="9"/>
      <c r="F2285" s="1"/>
      <c r="H2285" s="1"/>
      <c r="I2285" s="1"/>
      <c r="J2285" s="1"/>
      <c r="K2285" s="1"/>
      <c r="L2285" s="1"/>
    </row>
    <row r="2286" spans="2:13" s="1" customFormat="1" ht="15" hidden="1" customHeight="1" outlineLevel="1" x14ac:dyDescent="0.15">
      <c r="B2286" s="7"/>
      <c r="C2286" s="7"/>
      <c r="D2286" s="9" t="s">
        <v>251</v>
      </c>
      <c r="F2286" s="8" t="s">
        <v>259</v>
      </c>
      <c r="H2286" s="31"/>
      <c r="I2286" s="30">
        <f>IF(H2284=0, 0, -(I2284-H2284) / H2284)</f>
        <v>0</v>
      </c>
      <c r="J2286" s="30">
        <f>IF(I2284=0, 0, -(J2284-I2284) / I2284)</f>
        <v>0</v>
      </c>
      <c r="K2286" s="30">
        <f>IF(J2284=0, 0, -(K2284-J2284) / J2284)</f>
        <v>0</v>
      </c>
      <c r="L2286" s="30">
        <f>IF(K2284=0, 0, -(L2284-K2284) / K2284)</f>
        <v>0</v>
      </c>
    </row>
    <row r="2287" spans="2:13" hidden="1" outlineLevel="1" x14ac:dyDescent="0.15"/>
    <row r="2288" spans="2:13" s="1" customFormat="1" ht="18" hidden="1" customHeight="1" outlineLevel="1" x14ac:dyDescent="0.15">
      <c r="B2288" s="7"/>
      <c r="C2288" s="91" t="s">
        <v>241</v>
      </c>
      <c r="D2288" s="91"/>
      <c r="E2288" s="93">
        <f>IF(AND(J2239 = "Yes", OR(ISBLANK(Worker_Type_Filter), Worker_Type_Filter = H2244),
 OR(ISBLANK(Country_Filter), Country_Filter = J2244)), 1, 0)</f>
        <v>1</v>
      </c>
      <c r="F2288" s="92"/>
      <c r="G2288" s="92"/>
      <c r="H2288" s="92" t="s">
        <v>4</v>
      </c>
      <c r="I2288" s="92" t="s">
        <v>5</v>
      </c>
      <c r="J2288" s="92" t="s">
        <v>6</v>
      </c>
      <c r="K2288" s="92" t="s">
        <v>257</v>
      </c>
      <c r="L2288" s="92" t="s">
        <v>258</v>
      </c>
      <c r="M2288" s="92"/>
    </row>
    <row r="2289" spans="2:14" ht="10" hidden="1" customHeight="1" outlineLevel="1" x14ac:dyDescent="0.15">
      <c r="C2289" s="43" t="s">
        <v>248</v>
      </c>
    </row>
    <row r="2290" spans="2:14" ht="4" hidden="1" customHeight="1" outlineLevel="1" x14ac:dyDescent="0.15"/>
    <row r="2291" spans="2:14" s="1" customFormat="1" ht="15" hidden="1" customHeight="1" outlineLevel="1" x14ac:dyDescent="0.15">
      <c r="B2291" s="7"/>
      <c r="C2291" s="19">
        <v>1</v>
      </c>
      <c r="D2291" s="9" t="s">
        <v>17</v>
      </c>
      <c r="F2291" s="8" t="s">
        <v>9</v>
      </c>
      <c r="H2291" s="29">
        <f>H2274 * $E2288</f>
        <v>0</v>
      </c>
      <c r="I2291" s="29">
        <f>I2274 * $E2288</f>
        <v>0</v>
      </c>
      <c r="J2291" s="29">
        <f>J2274 * $E2288</f>
        <v>0</v>
      </c>
      <c r="K2291" s="29">
        <f>K2274 * $E2288</f>
        <v>0</v>
      </c>
      <c r="L2291" s="29">
        <f>L2274 * $E2288</f>
        <v>0</v>
      </c>
    </row>
    <row r="2292" spans="2:14" ht="4" hidden="1" customHeight="1" outlineLevel="1" x14ac:dyDescent="0.15">
      <c r="D2292" s="9"/>
      <c r="F2292" s="1"/>
      <c r="H2292" s="1"/>
      <c r="I2292" s="1"/>
      <c r="J2292" s="1"/>
      <c r="K2292" s="1"/>
      <c r="L2292" s="1"/>
    </row>
    <row r="2293" spans="2:14" s="1" customFormat="1" ht="15" hidden="1" customHeight="1" outlineLevel="1" x14ac:dyDescent="0.15">
      <c r="B2293" s="7"/>
      <c r="C2293" s="19">
        <v>2</v>
      </c>
      <c r="D2293" s="9" t="s">
        <v>249</v>
      </c>
      <c r="F2293" s="8" t="s">
        <v>9</v>
      </c>
      <c r="H2293" s="29">
        <f>H2276 * $E2288</f>
        <v>0</v>
      </c>
      <c r="I2293" s="29">
        <f>I2276 * $E2288</f>
        <v>0</v>
      </c>
      <c r="J2293" s="29">
        <f>J2276 * $E2288</f>
        <v>0</v>
      </c>
      <c r="K2293" s="29">
        <f>K2276 * $E2288</f>
        <v>0</v>
      </c>
      <c r="L2293" s="29">
        <f>L2276 * $E2288</f>
        <v>0</v>
      </c>
    </row>
    <row r="2294" spans="2:14" ht="4" hidden="1" customHeight="1" outlineLevel="1" x14ac:dyDescent="0.15">
      <c r="D2294" s="9"/>
      <c r="F2294" s="1"/>
      <c r="H2294" s="1"/>
      <c r="I2294" s="1"/>
      <c r="J2294" s="1"/>
      <c r="K2294" s="1"/>
      <c r="L2294" s="1"/>
    </row>
    <row r="2295" spans="2:14" s="1" customFormat="1" ht="15" hidden="1" customHeight="1" outlineLevel="1" x14ac:dyDescent="0.15">
      <c r="B2295" s="7"/>
      <c r="C2295" s="19">
        <v>3</v>
      </c>
      <c r="D2295" s="9" t="s">
        <v>11</v>
      </c>
      <c r="F2295" s="8" t="str">
        <f>ReportingCurrencyUnitLables</f>
        <v>USD 000s</v>
      </c>
      <c r="H2295" s="29">
        <f>H2278 * $E2288</f>
        <v>0</v>
      </c>
      <c r="I2295" s="29">
        <f>I2278 * $E2288</f>
        <v>0</v>
      </c>
      <c r="J2295" s="29">
        <f>J2278 * $E2288</f>
        <v>0</v>
      </c>
      <c r="K2295" s="29">
        <f>K2278 * $E2288</f>
        <v>0</v>
      </c>
      <c r="L2295" s="29">
        <f>L2278 * $E2288</f>
        <v>0</v>
      </c>
    </row>
    <row r="2296" spans="2:14" ht="4" hidden="1" customHeight="1" outlineLevel="1" x14ac:dyDescent="0.15">
      <c r="D2296" s="9"/>
      <c r="F2296" s="1"/>
      <c r="H2296" s="1"/>
      <c r="I2296" s="1"/>
      <c r="J2296" s="1"/>
      <c r="K2296" s="1"/>
      <c r="L2296" s="1"/>
    </row>
    <row r="2297" spans="2:14" s="1" customFormat="1" ht="15" hidden="1" customHeight="1" outlineLevel="1" x14ac:dyDescent="0.15">
      <c r="B2297" s="7"/>
      <c r="C2297" s="19">
        <v>4</v>
      </c>
      <c r="D2297" s="9" t="s">
        <v>256</v>
      </c>
      <c r="F2297" s="8" t="str">
        <f>ReportingCurrencyUnitLables</f>
        <v>USD 000s</v>
      </c>
      <c r="H2297" s="29">
        <f>H2282 * $E2288</f>
        <v>0</v>
      </c>
      <c r="I2297" s="29">
        <f>I2282 * $E2288</f>
        <v>0</v>
      </c>
      <c r="J2297" s="29">
        <f>J2282 * $E2288</f>
        <v>0</v>
      </c>
      <c r="K2297" s="29">
        <f>K2282 * $E2288</f>
        <v>0</v>
      </c>
      <c r="L2297" s="29">
        <f>L2282 * $E2288</f>
        <v>0</v>
      </c>
    </row>
    <row r="2298" spans="2:14" ht="4" hidden="1" customHeight="1" outlineLevel="1" x14ac:dyDescent="0.15">
      <c r="D2298" s="9"/>
      <c r="F2298" s="1"/>
      <c r="H2298" s="1"/>
      <c r="I2298" s="1"/>
      <c r="J2298" s="1"/>
      <c r="K2298" s="1"/>
      <c r="L2298" s="1"/>
    </row>
    <row r="2299" spans="2:14" ht="10" hidden="1" customHeight="1" outlineLevel="1" x14ac:dyDescent="0.15">
      <c r="B2299" s="44"/>
      <c r="C2299" s="41"/>
      <c r="D2299" s="41"/>
      <c r="E2299" s="41"/>
      <c r="F2299" s="41"/>
      <c r="G2299" s="41"/>
      <c r="H2299" s="41"/>
      <c r="I2299" s="45"/>
      <c r="J2299" s="45"/>
      <c r="K2299" s="45"/>
      <c r="L2299" s="41"/>
      <c r="M2299" s="41"/>
      <c r="N2299" s="1"/>
    </row>
    <row r="2300" spans="2:14" ht="10" customHeight="1" x14ac:dyDescent="0.15">
      <c r="B2300" s="44"/>
      <c r="C2300" s="41"/>
      <c r="D2300" s="41"/>
      <c r="E2300" s="41"/>
      <c r="F2300" s="41"/>
      <c r="G2300" s="41"/>
      <c r="H2300" s="41"/>
      <c r="I2300" s="45"/>
      <c r="J2300" s="45"/>
      <c r="K2300" s="45"/>
      <c r="L2300" s="41"/>
      <c r="M2300" s="41"/>
      <c r="N2300" s="1"/>
    </row>
    <row r="2301" spans="2:14" s="1" customFormat="1" ht="19" collapsed="1" x14ac:dyDescent="0.15">
      <c r="B2301" s="83" cm="1">
        <f t="array" aca="1" ref="B2301" ca="1">MAX($B$2:OFFSET(B2301,-1,0)+1)</f>
        <v>38</v>
      </c>
      <c r="C2301" s="84" t="str">
        <f>UPPER(J2306) &amp;" / " &amp; K2306  &amp; " / " &amp; L2306 &amp; " / " &amp; H2306</f>
        <v xml:space="preserve"> /  /  / </v>
      </c>
      <c r="D2301" s="84"/>
      <c r="E2301" s="41"/>
      <c r="F2301" s="41"/>
      <c r="G2301" s="41"/>
      <c r="H2301" s="61" t="str">
        <f>IF(COUNTIF(E2303:E2359, "!")&gt;0, "!", "")</f>
        <v/>
      </c>
      <c r="I2301" s="18" t="s">
        <v>240</v>
      </c>
      <c r="J2301" s="2" t="s">
        <v>210</v>
      </c>
      <c r="K2301" s="18" t="s">
        <v>267</v>
      </c>
      <c r="L2301" s="42">
        <f>E2350</f>
        <v>1</v>
      </c>
      <c r="M2301" s="41"/>
    </row>
    <row r="2302" spans="2:14" s="1" customFormat="1" ht="4" hidden="1" customHeight="1" outlineLevel="1" x14ac:dyDescent="0.15">
      <c r="B2302" s="88"/>
      <c r="C2302" s="89"/>
      <c r="D2302" s="89"/>
      <c r="E2302" s="89"/>
      <c r="F2302" s="89"/>
      <c r="G2302" s="89"/>
      <c r="H2302" s="89"/>
      <c r="I2302" s="90"/>
      <c r="J2302" s="90"/>
      <c r="K2302" s="90"/>
      <c r="L2302" s="89"/>
      <c r="M2302" s="89"/>
    </row>
    <row r="2303" spans="2:14" ht="10" hidden="1" customHeight="1" outlineLevel="1" x14ac:dyDescent="0.15"/>
    <row r="2304" spans="2:14" ht="15" hidden="1" customHeight="1" outlineLevel="1" x14ac:dyDescent="0.15">
      <c r="D2304" s="1"/>
      <c r="E2304" s="1"/>
      <c r="H2304" s="4" t="s">
        <v>1</v>
      </c>
      <c r="J2304" s="4" t="s">
        <v>0</v>
      </c>
      <c r="K2304" s="4" t="s">
        <v>209</v>
      </c>
      <c r="L2304" s="4" t="s">
        <v>264</v>
      </c>
    </row>
    <row r="2305" spans="2:13" ht="5" hidden="1" customHeight="1" outlineLevel="1" x14ac:dyDescent="0.15">
      <c r="D2305" s="1"/>
      <c r="E2305" s="1"/>
      <c r="H2305" s="1"/>
      <c r="J2305" s="1"/>
      <c r="K2305" s="1"/>
      <c r="L2305" s="1"/>
    </row>
    <row r="2306" spans="2:13" ht="15" hidden="1" customHeight="1" outlineLevel="1" x14ac:dyDescent="0.15">
      <c r="D2306" s="9" t="s">
        <v>2</v>
      </c>
      <c r="E2306" s="1"/>
      <c r="H2306" s="2"/>
      <c r="J2306" s="2"/>
      <c r="K2306" s="2"/>
      <c r="L2306" s="2"/>
    </row>
    <row r="2307" spans="2:13" hidden="1" outlineLevel="1" x14ac:dyDescent="0.15">
      <c r="D2307" s="1"/>
      <c r="E2307" s="1"/>
      <c r="F2307" s="1"/>
      <c r="H2307" s="1"/>
      <c r="I2307" s="1"/>
      <c r="J2307" s="1"/>
      <c r="K2307" s="1"/>
      <c r="L2307" s="1"/>
    </row>
    <row r="2308" spans="2:13" s="1" customFormat="1" ht="18" hidden="1" customHeight="1" outlineLevel="1" x14ac:dyDescent="0.15">
      <c r="B2308" s="7"/>
      <c r="C2308" s="91" t="s">
        <v>3</v>
      </c>
      <c r="D2308" s="91"/>
      <c r="E2308" s="91"/>
      <c r="F2308" s="92"/>
      <c r="G2308" s="92"/>
      <c r="H2308" s="92" t="s">
        <v>4</v>
      </c>
      <c r="I2308" s="92" t="s">
        <v>5</v>
      </c>
      <c r="J2308" s="92" t="s">
        <v>6</v>
      </c>
      <c r="K2308" s="92" t="s">
        <v>257</v>
      </c>
      <c r="L2308" s="92" t="s">
        <v>258</v>
      </c>
      <c r="M2308" s="92"/>
    </row>
    <row r="2309" spans="2:13" ht="10" hidden="1" customHeight="1" outlineLevel="1" x14ac:dyDescent="0.15">
      <c r="H2309" s="1"/>
      <c r="I2309" s="1"/>
      <c r="J2309" s="1"/>
      <c r="K2309" s="1"/>
      <c r="L2309" s="1"/>
    </row>
    <row r="2310" spans="2:13" s="1" customFormat="1" ht="15" hidden="1" customHeight="1" outlineLevel="1" x14ac:dyDescent="0.15">
      <c r="B2310" s="7"/>
      <c r="D2310" s="9" t="s">
        <v>3</v>
      </c>
      <c r="F2310" s="17" t="s">
        <v>321</v>
      </c>
      <c r="H2310" s="22"/>
      <c r="I2310" s="22"/>
      <c r="J2310" s="22"/>
      <c r="K2310" s="22"/>
      <c r="L2310" s="22"/>
    </row>
    <row r="2311" spans="2:13" ht="4" hidden="1" customHeight="1" outlineLevel="1" x14ac:dyDescent="0.15">
      <c r="D2311" s="1"/>
      <c r="E2311" s="1"/>
      <c r="F2311" s="1"/>
      <c r="H2311" s="1"/>
      <c r="I2311" s="1"/>
      <c r="J2311" s="1"/>
      <c r="K2311" s="1"/>
      <c r="L2311" s="1"/>
    </row>
    <row r="2312" spans="2:13" s="1" customFormat="1" ht="15" hidden="1" customHeight="1" outlineLevel="1" x14ac:dyDescent="0.15">
      <c r="B2312" s="7"/>
      <c r="D2312" s="9" t="s">
        <v>246</v>
      </c>
      <c r="F2312" s="8" t="str">
        <f>F2314 &amp; ":" &amp; F2310</f>
        <v>USD:[currency code]</v>
      </c>
      <c r="H2312" s="24"/>
      <c r="I2312" s="24"/>
      <c r="J2312" s="24"/>
      <c r="K2312" s="24"/>
      <c r="L2312" s="24"/>
    </row>
    <row r="2313" spans="2:13" ht="4" hidden="1" customHeight="1" outlineLevel="1" x14ac:dyDescent="0.15">
      <c r="D2313" s="1"/>
      <c r="E2313" s="1"/>
      <c r="F2313" s="1"/>
      <c r="H2313" s="1"/>
      <c r="I2313" s="1"/>
      <c r="J2313" s="1"/>
      <c r="K2313" s="1"/>
      <c r="L2313" s="1"/>
    </row>
    <row r="2314" spans="2:13" s="1" customFormat="1" ht="15" hidden="1" customHeight="1" outlineLevel="1" x14ac:dyDescent="0.15">
      <c r="B2314" s="7"/>
      <c r="D2314" s="9" t="s">
        <v>16</v>
      </c>
      <c r="F2314" s="8" t="str">
        <f>ReportingCurrency</f>
        <v>USD</v>
      </c>
      <c r="H2314" s="28">
        <f>IF(H2312=0, 0, H2310/H2312)</f>
        <v>0</v>
      </c>
      <c r="I2314" s="28">
        <f>IF(I2312=0, 0, I2310/I2312)</f>
        <v>0</v>
      </c>
      <c r="J2314" s="28">
        <f>IF(J2312=0, 0, J2310/J2312)</f>
        <v>0</v>
      </c>
      <c r="K2314" s="28">
        <f>IF(K2312=0, 0, K2310/K2312)</f>
        <v>0</v>
      </c>
      <c r="L2314" s="28">
        <f>IF(L2312=0, 0, L2310/L2312)</f>
        <v>0</v>
      </c>
    </row>
    <row r="2315" spans="2:13" ht="4" hidden="1" customHeight="1" outlineLevel="1" x14ac:dyDescent="0.15">
      <c r="D2315" s="1"/>
      <c r="E2315" s="1"/>
      <c r="F2315" s="1"/>
      <c r="H2315" s="1"/>
      <c r="I2315" s="1"/>
      <c r="J2315" s="1"/>
      <c r="K2315" s="1"/>
      <c r="L2315" s="1"/>
    </row>
    <row r="2316" spans="2:13" s="1" customFormat="1" ht="15" hidden="1" customHeight="1" outlineLevel="1" x14ac:dyDescent="0.15">
      <c r="B2316" s="7"/>
      <c r="D2316" s="9" t="s">
        <v>253</v>
      </c>
      <c r="F2316" s="8" t="s">
        <v>254</v>
      </c>
      <c r="H2316" s="2"/>
      <c r="I2316" s="2"/>
      <c r="J2316" s="2"/>
      <c r="K2316" s="2"/>
      <c r="L2316" s="2"/>
    </row>
    <row r="2317" spans="2:13" ht="4" hidden="1" customHeight="1" outlineLevel="1" x14ac:dyDescent="0.15">
      <c r="D2317" s="1"/>
      <c r="E2317" s="1"/>
      <c r="F2317" s="1"/>
      <c r="H2317" s="1"/>
      <c r="I2317" s="1"/>
      <c r="J2317" s="1"/>
      <c r="K2317" s="1"/>
      <c r="L2317" s="1"/>
    </row>
    <row r="2318" spans="2:13" s="1" customFormat="1" ht="15" hidden="1" customHeight="1" outlineLevel="1" x14ac:dyDescent="0.15">
      <c r="B2318" s="7"/>
      <c r="D2318" s="9" t="s">
        <v>280</v>
      </c>
      <c r="F2318" s="8" t="s">
        <v>255</v>
      </c>
      <c r="H2318" s="25"/>
      <c r="I2318" s="25"/>
      <c r="J2318" s="25"/>
      <c r="K2318" s="25"/>
      <c r="L2318" s="25"/>
    </row>
    <row r="2319" spans="2:13" hidden="1" outlineLevel="1" x14ac:dyDescent="0.15">
      <c r="D2319" s="1"/>
      <c r="E2319" s="1"/>
      <c r="F2319" s="1"/>
      <c r="H2319" s="1"/>
      <c r="I2319" s="1"/>
      <c r="J2319" s="1"/>
      <c r="K2319" s="1"/>
      <c r="L2319" s="1"/>
    </row>
    <row r="2320" spans="2:13" s="1" customFormat="1" ht="18" hidden="1" customHeight="1" outlineLevel="1" x14ac:dyDescent="0.15">
      <c r="B2320" s="7"/>
      <c r="C2320" s="91" t="s">
        <v>311</v>
      </c>
      <c r="D2320" s="91"/>
      <c r="E2320" s="91"/>
      <c r="F2320" s="92"/>
      <c r="G2320" s="92"/>
      <c r="H2320" s="92" t="s">
        <v>4</v>
      </c>
      <c r="I2320" s="92" t="s">
        <v>5</v>
      </c>
      <c r="J2320" s="92" t="s">
        <v>6</v>
      </c>
      <c r="K2320" s="92" t="s">
        <v>257</v>
      </c>
      <c r="L2320" s="92" t="s">
        <v>258</v>
      </c>
      <c r="M2320" s="92"/>
    </row>
    <row r="2321" spans="2:13" ht="10" hidden="1" customHeight="1" outlineLevel="1" x14ac:dyDescent="0.15">
      <c r="H2321" s="1"/>
      <c r="I2321" s="1"/>
      <c r="J2321" s="1"/>
      <c r="K2321" s="1"/>
      <c r="L2321" s="1"/>
    </row>
    <row r="2322" spans="2:13" s="1" customFormat="1" ht="15" hidden="1" customHeight="1" outlineLevel="1" x14ac:dyDescent="0.15">
      <c r="B2322" s="7"/>
      <c r="C2322" s="62"/>
      <c r="D2322" s="9" t="s">
        <v>318</v>
      </c>
      <c r="E2322"/>
      <c r="F2322" s="58" t="str">
        <f>F2310</f>
        <v>[currency code]</v>
      </c>
      <c r="H2322" s="23"/>
      <c r="I2322" s="23"/>
      <c r="J2322" s="23"/>
      <c r="K2322" s="23"/>
      <c r="L2322" s="23"/>
    </row>
    <row r="2323" spans="2:13" ht="10" hidden="1" customHeight="1" outlineLevel="1" x14ac:dyDescent="0.15">
      <c r="D2323" s="1"/>
      <c r="F2323" s="1"/>
      <c r="H2323" s="1"/>
      <c r="I2323" s="1"/>
      <c r="J2323" s="1"/>
      <c r="K2323" s="1"/>
      <c r="L2323" s="1"/>
    </row>
    <row r="2324" spans="2:13" ht="15" hidden="1" customHeight="1" outlineLevel="1" x14ac:dyDescent="0.15">
      <c r="D2324" s="60"/>
      <c r="F2324" s="1"/>
      <c r="H2324" s="98" t="s">
        <v>312</v>
      </c>
      <c r="I2324" s="1"/>
      <c r="J2324" s="1"/>
      <c r="K2324" s="1"/>
      <c r="L2324" s="1"/>
    </row>
    <row r="2325" spans="2:13" s="1" customFormat="1" ht="15" hidden="1" customHeight="1" outlineLevel="1" x14ac:dyDescent="0.15">
      <c r="B2325" s="7"/>
      <c r="D2325" s="9" t="s">
        <v>319</v>
      </c>
      <c r="E2325"/>
      <c r="F2325" s="8" t="str">
        <f t="shared" ref="F2325" si="74">ReportingCurrency</f>
        <v>USD</v>
      </c>
      <c r="H2325" s="28">
        <f>IF(H2312=0, 0, H2322/H2312)</f>
        <v>0</v>
      </c>
      <c r="I2325" s="28">
        <f>IF(I2312=0, 0, I2322/I2312)</f>
        <v>0</v>
      </c>
      <c r="J2325" s="28">
        <f>IF(J2312=0, 0, J2322/J2312)</f>
        <v>0</v>
      </c>
      <c r="K2325" s="28">
        <f>IF(K2312=0, 0, K2322/K2312)</f>
        <v>0</v>
      </c>
      <c r="L2325" s="28">
        <f>IF(L2312=0, 0, L2322/L2312)</f>
        <v>0</v>
      </c>
    </row>
    <row r="2326" spans="2:13" hidden="1" outlineLevel="1" x14ac:dyDescent="0.15"/>
    <row r="2327" spans="2:13" s="1" customFormat="1" ht="18" hidden="1" customHeight="1" outlineLevel="1" x14ac:dyDescent="0.15">
      <c r="B2327" s="7"/>
      <c r="C2327" s="91" t="s">
        <v>8</v>
      </c>
      <c r="D2327" s="91"/>
      <c r="E2327" s="91"/>
      <c r="F2327" s="92"/>
      <c r="G2327" s="92"/>
      <c r="H2327" s="92" t="s">
        <v>4</v>
      </c>
      <c r="I2327" s="92" t="s">
        <v>5</v>
      </c>
      <c r="J2327" s="92" t="s">
        <v>6</v>
      </c>
      <c r="K2327" s="92" t="s">
        <v>257</v>
      </c>
      <c r="L2327" s="92" t="s">
        <v>258</v>
      </c>
      <c r="M2327" s="92"/>
    </row>
    <row r="2328" spans="2:13" ht="10" hidden="1" customHeight="1" outlineLevel="1" x14ac:dyDescent="0.15">
      <c r="H2328" s="1"/>
      <c r="I2328" s="1"/>
      <c r="J2328" s="1"/>
      <c r="K2328" s="1"/>
      <c r="L2328" s="1"/>
    </row>
    <row r="2329" spans="2:13" ht="15" hidden="1" customHeight="1" outlineLevel="1" x14ac:dyDescent="0.15">
      <c r="D2329" s="9" t="s">
        <v>8</v>
      </c>
      <c r="F2329" s="1"/>
      <c r="H2329" s="99" t="str" cm="1">
        <f t="array" ref="H2329">IF(OR(E2330:E2331 = "!"), "Red alert = missing data","")</f>
        <v/>
      </c>
      <c r="I2329" s="1"/>
      <c r="J2329" s="1"/>
      <c r="K2329" s="1"/>
      <c r="L2329" s="1"/>
    </row>
    <row r="2330" spans="2:13" s="1" customFormat="1" ht="15" hidden="1" customHeight="1" outlineLevel="1" x14ac:dyDescent="0.15">
      <c r="B2330" s="7"/>
      <c r="D2330" s="59" t="s">
        <v>309</v>
      </c>
      <c r="E2330" s="61" t="str" cm="1">
        <f t="array" ref="E2330">IF(MAX((H2325:L2325&gt;=H2314:L2314) * (H2325:L2325 &lt;&gt; 0) * (H2330:L2330=0)) &gt;0, "!", "")</f>
        <v/>
      </c>
      <c r="F2330" s="8" t="s">
        <v>18</v>
      </c>
      <c r="H2330" s="23"/>
      <c r="I2330" s="23"/>
      <c r="J2330" s="23"/>
      <c r="K2330" s="23"/>
      <c r="L2330" s="23"/>
    </row>
    <row r="2331" spans="2:13" s="1" customFormat="1" ht="15" hidden="1" customHeight="1" outlineLevel="1" x14ac:dyDescent="0.15">
      <c r="B2331" s="7"/>
      <c r="D2331" s="59" t="s">
        <v>310</v>
      </c>
      <c r="E2331" s="61" t="str" cm="1">
        <f t="array" ref="E2331">IF(MAX((H2325:L2325&lt;H2314:L2314) * (H2325:L2325 &lt;&gt; 0) * (H2331:L2331=0)) &gt;0, "!", "")</f>
        <v/>
      </c>
      <c r="F2331" s="8" t="s">
        <v>18</v>
      </c>
      <c r="H2331" s="23"/>
      <c r="I2331" s="23"/>
      <c r="J2331" s="23"/>
      <c r="K2331" s="23"/>
      <c r="L2331" s="23"/>
    </row>
    <row r="2332" spans="2:13" s="1" customFormat="1" ht="15" hidden="1" customHeight="1" outlineLevel="1" x14ac:dyDescent="0.15">
      <c r="B2332" s="7"/>
      <c r="D2332" s="59" t="s">
        <v>305</v>
      </c>
      <c r="E2332"/>
      <c r="F2332" s="8" t="s">
        <v>18</v>
      </c>
      <c r="H2332" s="29">
        <f>H2330+IF(H2325&lt;H2314, H2331, 0)</f>
        <v>0</v>
      </c>
      <c r="I2332" s="29">
        <f>I2330+IF(I2325&lt;I2314, I2331, 0)</f>
        <v>0</v>
      </c>
      <c r="J2332" s="29">
        <f>J2330+IF(J2325&lt;J2314, J2331, 0)</f>
        <v>0</v>
      </c>
      <c r="K2332" s="29">
        <f>K2330+IF(K2325&lt;K2314, K2331, 0)</f>
        <v>0</v>
      </c>
      <c r="L2332" s="29">
        <f>L2330+IF(L2325&lt;L2314, L2331, 0)</f>
        <v>0</v>
      </c>
    </row>
    <row r="2333" spans="2:13" hidden="1" outlineLevel="1" x14ac:dyDescent="0.15">
      <c r="D2333" s="1"/>
      <c r="E2333" s="1"/>
      <c r="F2333" s="1"/>
      <c r="H2333" s="1"/>
      <c r="I2333" s="1"/>
      <c r="J2333" s="1"/>
      <c r="K2333" s="1"/>
      <c r="L2333" s="1"/>
    </row>
    <row r="2334" spans="2:13" s="1" customFormat="1" ht="18" hidden="1" customHeight="1" outlineLevel="1" x14ac:dyDescent="0.15">
      <c r="B2334" s="7"/>
      <c r="C2334" s="91" t="s">
        <v>10</v>
      </c>
      <c r="D2334" s="91"/>
      <c r="E2334" s="91"/>
      <c r="F2334" s="92"/>
      <c r="G2334" s="92"/>
      <c r="H2334" s="97" t="s">
        <v>4</v>
      </c>
      <c r="I2334" s="92" t="s">
        <v>5</v>
      </c>
      <c r="J2334" s="92" t="s">
        <v>6</v>
      </c>
      <c r="K2334" s="92" t="s">
        <v>257</v>
      </c>
      <c r="L2334" s="92" t="s">
        <v>258</v>
      </c>
      <c r="M2334" s="92"/>
    </row>
    <row r="2335" spans="2:13" ht="10" hidden="1" customHeight="1" outlineLevel="1" x14ac:dyDescent="0.15"/>
    <row r="2336" spans="2:13" s="1" customFormat="1" ht="15" hidden="1" customHeight="1" outlineLevel="1" x14ac:dyDescent="0.15">
      <c r="B2336" s="7"/>
      <c r="D2336" s="9" t="s">
        <v>17</v>
      </c>
      <c r="F2336" s="8" t="s">
        <v>9</v>
      </c>
      <c r="H2336" s="29">
        <f>H2332</f>
        <v>0</v>
      </c>
      <c r="I2336" s="29">
        <f>I2332</f>
        <v>0</v>
      </c>
      <c r="J2336" s="29">
        <f>J2332</f>
        <v>0</v>
      </c>
      <c r="K2336" s="29">
        <f>K2332</f>
        <v>0</v>
      </c>
      <c r="L2336" s="29">
        <f>L2332</f>
        <v>0</v>
      </c>
    </row>
    <row r="2337" spans="2:13" ht="4" hidden="1" customHeight="1" outlineLevel="1" x14ac:dyDescent="0.15">
      <c r="D2337" s="9"/>
      <c r="F2337" s="1"/>
      <c r="H2337" s="1"/>
      <c r="I2337" s="1"/>
      <c r="J2337" s="1"/>
      <c r="K2337" s="1"/>
      <c r="L2337" s="1"/>
    </row>
    <row r="2338" spans="2:13" s="1" customFormat="1" ht="15" hidden="1" customHeight="1" outlineLevel="1" x14ac:dyDescent="0.15">
      <c r="B2338" s="7"/>
      <c r="D2338" s="9" t="s">
        <v>249</v>
      </c>
      <c r="F2338" s="8" t="s">
        <v>9</v>
      </c>
      <c r="H2338" s="29">
        <f>IF(H2325&lt;H2314, H2331, 0)</f>
        <v>0</v>
      </c>
      <c r="I2338" s="29">
        <f>IF(I2325&lt;I2314, I2331, 0)</f>
        <v>0</v>
      </c>
      <c r="J2338" s="29">
        <f>IF(J2325&lt;J2314, J2331, 0)</f>
        <v>0</v>
      </c>
      <c r="K2338" s="29">
        <f>IF(K2325&lt;K2314, K2331, 0)</f>
        <v>0</v>
      </c>
      <c r="L2338" s="29">
        <f>IF(L2325&lt;L2314, L2331, 0)</f>
        <v>0</v>
      </c>
    </row>
    <row r="2339" spans="2:13" ht="4" hidden="1" customHeight="1" outlineLevel="1" x14ac:dyDescent="0.15">
      <c r="D2339" s="9"/>
      <c r="F2339" s="1"/>
      <c r="H2339" s="1"/>
      <c r="I2339" s="1"/>
      <c r="J2339" s="1"/>
      <c r="K2339" s="1"/>
      <c r="L2339" s="1"/>
    </row>
    <row r="2340" spans="2:13" s="1" customFormat="1" ht="15" hidden="1" customHeight="1" outlineLevel="1" x14ac:dyDescent="0.15">
      <c r="B2340" s="7"/>
      <c r="D2340" s="9" t="s">
        <v>11</v>
      </c>
      <c r="F2340" s="8" t="str">
        <f>ReportingCurrencyUnitLables</f>
        <v>USD 000s</v>
      </c>
      <c r="H2340" s="29">
        <f>H2314 * H2332 / 1000</f>
        <v>0</v>
      </c>
      <c r="I2340" s="29">
        <f>I2314 * I2332 / 1000</f>
        <v>0</v>
      </c>
      <c r="J2340" s="29">
        <f>J2314 * J2332 / 1000</f>
        <v>0</v>
      </c>
      <c r="K2340" s="29">
        <f>K2314 * K2332 / 1000</f>
        <v>0</v>
      </c>
      <c r="L2340" s="29">
        <f>L2314 * L2332 / 1000</f>
        <v>0</v>
      </c>
    </row>
    <row r="2341" spans="2:13" ht="4" hidden="1" customHeight="1" outlineLevel="1" x14ac:dyDescent="0.15">
      <c r="D2341" s="9"/>
      <c r="F2341" s="1"/>
      <c r="H2341" s="1"/>
      <c r="I2341" s="1"/>
      <c r="J2341" s="1"/>
      <c r="K2341" s="1"/>
      <c r="L2341" s="1"/>
    </row>
    <row r="2342" spans="2:13" s="1" customFormat="1" ht="15" hidden="1" customHeight="1" outlineLevel="1" x14ac:dyDescent="0.15">
      <c r="B2342" s="7"/>
      <c r="D2342" s="9" t="s">
        <v>13</v>
      </c>
      <c r="F2342" s="8" t="s">
        <v>14</v>
      </c>
      <c r="H2342" s="30">
        <f>IF(H2336=0,0,H2338 / H2336)</f>
        <v>0</v>
      </c>
      <c r="I2342" s="30">
        <f>IF(I2336=0,0,I2338 / I2336)</f>
        <v>0</v>
      </c>
      <c r="J2342" s="30">
        <f>IF(J2336=0,0,J2338 / J2336)</f>
        <v>0</v>
      </c>
      <c r="K2342" s="30">
        <f>IF(K2336=0,0,K2338 / K2336)</f>
        <v>0</v>
      </c>
      <c r="L2342" s="30">
        <f>IF(L2336=0,0,L2338 / L2336)</f>
        <v>0</v>
      </c>
    </row>
    <row r="2343" spans="2:13" ht="4" hidden="1" customHeight="1" outlineLevel="1" x14ac:dyDescent="0.15">
      <c r="D2343" s="9"/>
      <c r="F2343" s="1"/>
      <c r="H2343" s="1"/>
      <c r="I2343" s="1"/>
      <c r="J2343" s="1"/>
      <c r="K2343" s="1"/>
      <c r="L2343" s="1"/>
    </row>
    <row r="2344" spans="2:13" ht="15" hidden="1" customHeight="1" outlineLevel="1" x14ac:dyDescent="0.15">
      <c r="D2344" s="9" t="s">
        <v>302</v>
      </c>
      <c r="F2344" s="8" t="str">
        <f>ReportingCurrencyUnitLables</f>
        <v>USD 000s</v>
      </c>
      <c r="G2344" s="1"/>
      <c r="H2344" s="29">
        <f>MAX(0, H2314-H2325) * H2338 / 1000</f>
        <v>0</v>
      </c>
      <c r="I2344" s="29">
        <f t="shared" ref="I2344:L2344" si="75">MAX(0, I2314-I2325) * I2338 / 1000</f>
        <v>0</v>
      </c>
      <c r="J2344" s="29">
        <f t="shared" si="75"/>
        <v>0</v>
      </c>
      <c r="K2344" s="29">
        <f t="shared" si="75"/>
        <v>0</v>
      </c>
      <c r="L2344" s="29">
        <f t="shared" si="75"/>
        <v>0</v>
      </c>
    </row>
    <row r="2345" spans="2:13" ht="4" hidden="1" customHeight="1" outlineLevel="1" x14ac:dyDescent="0.15">
      <c r="D2345" s="9"/>
      <c r="F2345" s="1"/>
      <c r="H2345" s="1"/>
      <c r="I2345" s="1"/>
      <c r="J2345" s="1"/>
      <c r="K2345" s="1"/>
      <c r="L2345" s="1"/>
    </row>
    <row r="2346" spans="2:13" s="1" customFormat="1" ht="15" hidden="1" customHeight="1" outlineLevel="1" x14ac:dyDescent="0.15">
      <c r="B2346" s="7"/>
      <c r="D2346" s="9" t="s">
        <v>252</v>
      </c>
      <c r="F2346" s="8" t="s">
        <v>250</v>
      </c>
      <c r="H2346" s="30">
        <f>IF(H2340=0, 0, H2344/H2340)</f>
        <v>0</v>
      </c>
      <c r="I2346" s="30">
        <f>IF(I2340=0, 0, I2344/I2340)</f>
        <v>0</v>
      </c>
      <c r="J2346" s="30">
        <f>IF(J2340=0, 0, J2344/J2340)</f>
        <v>0</v>
      </c>
      <c r="K2346" s="30">
        <f>IF(K2340=0, 0, K2344/K2340)</f>
        <v>0</v>
      </c>
      <c r="L2346" s="30">
        <f>IF(L2340=0, 0, L2344/L2340)</f>
        <v>0</v>
      </c>
    </row>
    <row r="2347" spans="2:13" ht="4" hidden="1" customHeight="1" outlineLevel="1" x14ac:dyDescent="0.15">
      <c r="D2347" s="9"/>
      <c r="F2347" s="1"/>
      <c r="H2347" s="1"/>
      <c r="I2347" s="1"/>
      <c r="J2347" s="1"/>
      <c r="K2347" s="1"/>
      <c r="L2347" s="1"/>
    </row>
    <row r="2348" spans="2:13" s="1" customFormat="1" ht="15" hidden="1" customHeight="1" outlineLevel="1" x14ac:dyDescent="0.15">
      <c r="B2348" s="7"/>
      <c r="C2348" s="7"/>
      <c r="D2348" s="9" t="s">
        <v>251</v>
      </c>
      <c r="F2348" s="8" t="s">
        <v>259</v>
      </c>
      <c r="H2348" s="31"/>
      <c r="I2348" s="30">
        <f>IF(H2346=0, 0, -(I2346-H2346) / H2346)</f>
        <v>0</v>
      </c>
      <c r="J2348" s="30">
        <f>IF(I2346=0, 0, -(J2346-I2346) / I2346)</f>
        <v>0</v>
      </c>
      <c r="K2348" s="30">
        <f>IF(J2346=0, 0, -(K2346-J2346) / J2346)</f>
        <v>0</v>
      </c>
      <c r="L2348" s="30">
        <f>IF(K2346=0, 0, -(L2346-K2346) / K2346)</f>
        <v>0</v>
      </c>
    </row>
    <row r="2349" spans="2:13" hidden="1" outlineLevel="1" x14ac:dyDescent="0.15"/>
    <row r="2350" spans="2:13" s="1" customFormat="1" ht="18" hidden="1" customHeight="1" outlineLevel="1" x14ac:dyDescent="0.15">
      <c r="B2350" s="7"/>
      <c r="C2350" s="91" t="s">
        <v>241</v>
      </c>
      <c r="D2350" s="91"/>
      <c r="E2350" s="93">
        <f>IF(AND(J2301 = "Yes", OR(ISBLANK(Worker_Type_Filter), Worker_Type_Filter = H2306),
 OR(ISBLANK(Country_Filter), Country_Filter = J2306)), 1, 0)</f>
        <v>1</v>
      </c>
      <c r="F2350" s="92"/>
      <c r="G2350" s="92"/>
      <c r="H2350" s="92" t="s">
        <v>4</v>
      </c>
      <c r="I2350" s="92" t="s">
        <v>5</v>
      </c>
      <c r="J2350" s="92" t="s">
        <v>6</v>
      </c>
      <c r="K2350" s="92" t="s">
        <v>257</v>
      </c>
      <c r="L2350" s="92" t="s">
        <v>258</v>
      </c>
      <c r="M2350" s="92"/>
    </row>
    <row r="2351" spans="2:13" ht="10" hidden="1" customHeight="1" outlineLevel="1" x14ac:dyDescent="0.15">
      <c r="C2351" s="43" t="s">
        <v>248</v>
      </c>
    </row>
    <row r="2352" spans="2:13" ht="4" hidden="1" customHeight="1" outlineLevel="1" x14ac:dyDescent="0.15"/>
    <row r="2353" spans="2:14" s="1" customFormat="1" ht="15" hidden="1" customHeight="1" outlineLevel="1" x14ac:dyDescent="0.15">
      <c r="B2353" s="7"/>
      <c r="C2353" s="19">
        <v>1</v>
      </c>
      <c r="D2353" s="9" t="s">
        <v>17</v>
      </c>
      <c r="F2353" s="8" t="s">
        <v>9</v>
      </c>
      <c r="H2353" s="29">
        <f>H2336 * $E2350</f>
        <v>0</v>
      </c>
      <c r="I2353" s="29">
        <f>I2336 * $E2350</f>
        <v>0</v>
      </c>
      <c r="J2353" s="29">
        <f>J2336 * $E2350</f>
        <v>0</v>
      </c>
      <c r="K2353" s="29">
        <f>K2336 * $E2350</f>
        <v>0</v>
      </c>
      <c r="L2353" s="29">
        <f>L2336 * $E2350</f>
        <v>0</v>
      </c>
    </row>
    <row r="2354" spans="2:14" ht="4" hidden="1" customHeight="1" outlineLevel="1" x14ac:dyDescent="0.15">
      <c r="D2354" s="9"/>
      <c r="F2354" s="1"/>
      <c r="H2354" s="1"/>
      <c r="I2354" s="1"/>
      <c r="J2354" s="1"/>
      <c r="K2354" s="1"/>
      <c r="L2354" s="1"/>
    </row>
    <row r="2355" spans="2:14" s="1" customFormat="1" ht="15" hidden="1" customHeight="1" outlineLevel="1" x14ac:dyDescent="0.15">
      <c r="B2355" s="7"/>
      <c r="C2355" s="19">
        <v>2</v>
      </c>
      <c r="D2355" s="9" t="s">
        <v>249</v>
      </c>
      <c r="F2355" s="8" t="s">
        <v>9</v>
      </c>
      <c r="H2355" s="29">
        <f>H2338 * $E2350</f>
        <v>0</v>
      </c>
      <c r="I2355" s="29">
        <f>I2338 * $E2350</f>
        <v>0</v>
      </c>
      <c r="J2355" s="29">
        <f>J2338 * $E2350</f>
        <v>0</v>
      </c>
      <c r="K2355" s="29">
        <f>K2338 * $E2350</f>
        <v>0</v>
      </c>
      <c r="L2355" s="29">
        <f>L2338 * $E2350</f>
        <v>0</v>
      </c>
    </row>
    <row r="2356" spans="2:14" ht="4" hidden="1" customHeight="1" outlineLevel="1" x14ac:dyDescent="0.15">
      <c r="D2356" s="9"/>
      <c r="F2356" s="1"/>
      <c r="H2356" s="1"/>
      <c r="I2356" s="1"/>
      <c r="J2356" s="1"/>
      <c r="K2356" s="1"/>
      <c r="L2356" s="1"/>
    </row>
    <row r="2357" spans="2:14" s="1" customFormat="1" ht="15" hidden="1" customHeight="1" outlineLevel="1" x14ac:dyDescent="0.15">
      <c r="B2357" s="7"/>
      <c r="C2357" s="19">
        <v>3</v>
      </c>
      <c r="D2357" s="9" t="s">
        <v>11</v>
      </c>
      <c r="F2357" s="8" t="str">
        <f>ReportingCurrencyUnitLables</f>
        <v>USD 000s</v>
      </c>
      <c r="H2357" s="29">
        <f>H2340 * $E2350</f>
        <v>0</v>
      </c>
      <c r="I2357" s="29">
        <f>I2340 * $E2350</f>
        <v>0</v>
      </c>
      <c r="J2357" s="29">
        <f>J2340 * $E2350</f>
        <v>0</v>
      </c>
      <c r="K2357" s="29">
        <f>K2340 * $E2350</f>
        <v>0</v>
      </c>
      <c r="L2357" s="29">
        <f>L2340 * $E2350</f>
        <v>0</v>
      </c>
    </row>
    <row r="2358" spans="2:14" ht="4" hidden="1" customHeight="1" outlineLevel="1" x14ac:dyDescent="0.15">
      <c r="D2358" s="9"/>
      <c r="F2358" s="1"/>
      <c r="H2358" s="1"/>
      <c r="I2358" s="1"/>
      <c r="J2358" s="1"/>
      <c r="K2358" s="1"/>
      <c r="L2358" s="1"/>
    </row>
    <row r="2359" spans="2:14" s="1" customFormat="1" ht="15" hidden="1" customHeight="1" outlineLevel="1" x14ac:dyDescent="0.15">
      <c r="B2359" s="7"/>
      <c r="C2359" s="19">
        <v>4</v>
      </c>
      <c r="D2359" s="9" t="s">
        <v>256</v>
      </c>
      <c r="F2359" s="8" t="str">
        <f>ReportingCurrencyUnitLables</f>
        <v>USD 000s</v>
      </c>
      <c r="H2359" s="29">
        <f>H2344 * $E2350</f>
        <v>0</v>
      </c>
      <c r="I2359" s="29">
        <f>I2344 * $E2350</f>
        <v>0</v>
      </c>
      <c r="J2359" s="29">
        <f>J2344 * $E2350</f>
        <v>0</v>
      </c>
      <c r="K2359" s="29">
        <f>K2344 * $E2350</f>
        <v>0</v>
      </c>
      <c r="L2359" s="29">
        <f>L2344 * $E2350</f>
        <v>0</v>
      </c>
    </row>
    <row r="2360" spans="2:14" ht="4" hidden="1" customHeight="1" outlineLevel="1" x14ac:dyDescent="0.15">
      <c r="D2360" s="9"/>
      <c r="F2360" s="1"/>
      <c r="H2360" s="1"/>
      <c r="I2360" s="1"/>
      <c r="J2360" s="1"/>
      <c r="K2360" s="1"/>
      <c r="L2360" s="1"/>
    </row>
    <row r="2361" spans="2:14" ht="10" hidden="1" customHeight="1" outlineLevel="1" x14ac:dyDescent="0.15">
      <c r="B2361" s="44"/>
      <c r="C2361" s="41"/>
      <c r="D2361" s="41"/>
      <c r="E2361" s="41"/>
      <c r="F2361" s="41"/>
      <c r="G2361" s="41"/>
      <c r="H2361" s="41"/>
      <c r="I2361" s="45"/>
      <c r="J2361" s="45"/>
      <c r="K2361" s="45"/>
      <c r="L2361" s="41"/>
      <c r="M2361" s="41"/>
      <c r="N2361" s="1"/>
    </row>
    <row r="2362" spans="2:14" ht="10" customHeight="1" x14ac:dyDescent="0.15">
      <c r="B2362" s="44"/>
      <c r="C2362" s="41"/>
      <c r="D2362" s="41"/>
      <c r="E2362" s="41"/>
      <c r="F2362" s="41"/>
      <c r="G2362" s="41"/>
      <c r="H2362" s="41"/>
      <c r="I2362" s="45"/>
      <c r="J2362" s="45"/>
      <c r="K2362" s="45"/>
      <c r="L2362" s="41"/>
      <c r="M2362" s="41"/>
      <c r="N2362" s="1"/>
    </row>
    <row r="2363" spans="2:14" s="1" customFormat="1" ht="19" collapsed="1" x14ac:dyDescent="0.15">
      <c r="B2363" s="83" cm="1">
        <f t="array" aca="1" ref="B2363" ca="1">MAX($B$2:OFFSET(B2363,-1,0)+1)</f>
        <v>39</v>
      </c>
      <c r="C2363" s="84" t="str">
        <f>UPPER(J2368) &amp;" / " &amp; K2368  &amp; " / " &amp; L2368 &amp; " / " &amp; H2368</f>
        <v xml:space="preserve"> /  /  / </v>
      </c>
      <c r="D2363" s="84"/>
      <c r="E2363" s="41"/>
      <c r="F2363" s="41"/>
      <c r="G2363" s="41"/>
      <c r="H2363" s="61" t="str">
        <f>IF(COUNTIF(E2365:E2421, "!")&gt;0, "!", "")</f>
        <v/>
      </c>
      <c r="I2363" s="18" t="s">
        <v>240</v>
      </c>
      <c r="J2363" s="2" t="s">
        <v>210</v>
      </c>
      <c r="K2363" s="18" t="s">
        <v>267</v>
      </c>
      <c r="L2363" s="42">
        <f>E2412</f>
        <v>1</v>
      </c>
      <c r="M2363" s="41"/>
    </row>
    <row r="2364" spans="2:14" s="1" customFormat="1" ht="4" hidden="1" customHeight="1" outlineLevel="1" x14ac:dyDescent="0.15">
      <c r="B2364" s="88"/>
      <c r="C2364" s="89"/>
      <c r="D2364" s="89"/>
      <c r="E2364" s="89"/>
      <c r="F2364" s="89"/>
      <c r="G2364" s="89"/>
      <c r="H2364" s="89"/>
      <c r="I2364" s="90"/>
      <c r="J2364" s="90"/>
      <c r="K2364" s="90"/>
      <c r="L2364" s="89"/>
      <c r="M2364" s="89"/>
    </row>
    <row r="2365" spans="2:14" ht="10" hidden="1" customHeight="1" outlineLevel="1" x14ac:dyDescent="0.15"/>
    <row r="2366" spans="2:14" ht="15" hidden="1" customHeight="1" outlineLevel="1" x14ac:dyDescent="0.15">
      <c r="D2366" s="1"/>
      <c r="E2366" s="1"/>
      <c r="H2366" s="4" t="s">
        <v>1</v>
      </c>
      <c r="J2366" s="4" t="s">
        <v>0</v>
      </c>
      <c r="K2366" s="4" t="s">
        <v>209</v>
      </c>
      <c r="L2366" s="4" t="s">
        <v>264</v>
      </c>
    </row>
    <row r="2367" spans="2:14" ht="5" hidden="1" customHeight="1" outlineLevel="1" x14ac:dyDescent="0.15">
      <c r="D2367" s="1"/>
      <c r="E2367" s="1"/>
      <c r="H2367" s="1"/>
      <c r="J2367" s="1"/>
      <c r="K2367" s="1"/>
      <c r="L2367" s="1"/>
    </row>
    <row r="2368" spans="2:14" ht="15" hidden="1" customHeight="1" outlineLevel="1" x14ac:dyDescent="0.15">
      <c r="D2368" s="9" t="s">
        <v>2</v>
      </c>
      <c r="E2368" s="1"/>
      <c r="H2368" s="2"/>
      <c r="J2368" s="2"/>
      <c r="K2368" s="2"/>
      <c r="L2368" s="2"/>
    </row>
    <row r="2369" spans="2:13" hidden="1" outlineLevel="1" x14ac:dyDescent="0.15">
      <c r="D2369" s="1"/>
      <c r="E2369" s="1"/>
      <c r="F2369" s="1"/>
      <c r="H2369" s="1"/>
      <c r="I2369" s="1"/>
      <c r="J2369" s="1"/>
      <c r="K2369" s="1"/>
      <c r="L2369" s="1"/>
    </row>
    <row r="2370" spans="2:13" s="1" customFormat="1" ht="18" hidden="1" customHeight="1" outlineLevel="1" x14ac:dyDescent="0.15">
      <c r="B2370" s="7"/>
      <c r="C2370" s="91" t="s">
        <v>3</v>
      </c>
      <c r="D2370" s="91"/>
      <c r="E2370" s="91"/>
      <c r="F2370" s="92"/>
      <c r="G2370" s="92"/>
      <c r="H2370" s="92" t="s">
        <v>4</v>
      </c>
      <c r="I2370" s="92" t="s">
        <v>5</v>
      </c>
      <c r="J2370" s="92" t="s">
        <v>6</v>
      </c>
      <c r="K2370" s="92" t="s">
        <v>257</v>
      </c>
      <c r="L2370" s="92" t="s">
        <v>258</v>
      </c>
      <c r="M2370" s="92"/>
    </row>
    <row r="2371" spans="2:13" ht="10" hidden="1" customHeight="1" outlineLevel="1" x14ac:dyDescent="0.15">
      <c r="H2371" s="1"/>
      <c r="I2371" s="1"/>
      <c r="J2371" s="1"/>
      <c r="K2371" s="1"/>
      <c r="L2371" s="1"/>
    </row>
    <row r="2372" spans="2:13" s="1" customFormat="1" ht="15" hidden="1" customHeight="1" outlineLevel="1" x14ac:dyDescent="0.15">
      <c r="B2372" s="7"/>
      <c r="D2372" s="9" t="s">
        <v>3</v>
      </c>
      <c r="F2372" s="17" t="s">
        <v>321</v>
      </c>
      <c r="H2372" s="22"/>
      <c r="I2372" s="22"/>
      <c r="J2372" s="22"/>
      <c r="K2372" s="22"/>
      <c r="L2372" s="22"/>
    </row>
    <row r="2373" spans="2:13" ht="4" hidden="1" customHeight="1" outlineLevel="1" x14ac:dyDescent="0.15">
      <c r="D2373" s="1"/>
      <c r="E2373" s="1"/>
      <c r="F2373" s="1"/>
      <c r="H2373" s="1"/>
      <c r="I2373" s="1"/>
      <c r="J2373" s="1"/>
      <c r="K2373" s="1"/>
      <c r="L2373" s="1"/>
    </row>
    <row r="2374" spans="2:13" s="1" customFormat="1" ht="15" hidden="1" customHeight="1" outlineLevel="1" x14ac:dyDescent="0.15">
      <c r="B2374" s="7"/>
      <c r="D2374" s="9" t="s">
        <v>246</v>
      </c>
      <c r="F2374" s="8" t="str">
        <f>F2376 &amp; ":" &amp; F2372</f>
        <v>USD:[currency code]</v>
      </c>
      <c r="H2374" s="24"/>
      <c r="I2374" s="24"/>
      <c r="J2374" s="24"/>
      <c r="K2374" s="24"/>
      <c r="L2374" s="24"/>
    </row>
    <row r="2375" spans="2:13" ht="4" hidden="1" customHeight="1" outlineLevel="1" x14ac:dyDescent="0.15">
      <c r="D2375" s="1"/>
      <c r="E2375" s="1"/>
      <c r="F2375" s="1"/>
      <c r="H2375" s="1"/>
      <c r="I2375" s="1"/>
      <c r="J2375" s="1"/>
      <c r="K2375" s="1"/>
      <c r="L2375" s="1"/>
    </row>
    <row r="2376" spans="2:13" s="1" customFormat="1" ht="15" hidden="1" customHeight="1" outlineLevel="1" x14ac:dyDescent="0.15">
      <c r="B2376" s="7"/>
      <c r="D2376" s="9" t="s">
        <v>16</v>
      </c>
      <c r="F2376" s="8" t="str">
        <f>ReportingCurrency</f>
        <v>USD</v>
      </c>
      <c r="H2376" s="28">
        <f>IF(H2374=0, 0, H2372/H2374)</f>
        <v>0</v>
      </c>
      <c r="I2376" s="28">
        <f>IF(I2374=0, 0, I2372/I2374)</f>
        <v>0</v>
      </c>
      <c r="J2376" s="28">
        <f>IF(J2374=0, 0, J2372/J2374)</f>
        <v>0</v>
      </c>
      <c r="K2376" s="28">
        <f>IF(K2374=0, 0, K2372/K2374)</f>
        <v>0</v>
      </c>
      <c r="L2376" s="28">
        <f>IF(L2374=0, 0, L2372/L2374)</f>
        <v>0</v>
      </c>
    </row>
    <row r="2377" spans="2:13" ht="4" hidden="1" customHeight="1" outlineLevel="1" x14ac:dyDescent="0.15">
      <c r="D2377" s="1"/>
      <c r="E2377" s="1"/>
      <c r="F2377" s="1"/>
      <c r="H2377" s="1"/>
      <c r="I2377" s="1"/>
      <c r="J2377" s="1"/>
      <c r="K2377" s="1"/>
      <c r="L2377" s="1"/>
    </row>
    <row r="2378" spans="2:13" s="1" customFormat="1" ht="15" hidden="1" customHeight="1" outlineLevel="1" x14ac:dyDescent="0.15">
      <c r="B2378" s="7"/>
      <c r="D2378" s="9" t="s">
        <v>253</v>
      </c>
      <c r="F2378" s="8" t="s">
        <v>254</v>
      </c>
      <c r="H2378" s="2"/>
      <c r="I2378" s="2"/>
      <c r="J2378" s="2"/>
      <c r="K2378" s="2"/>
      <c r="L2378" s="2"/>
    </row>
    <row r="2379" spans="2:13" ht="4" hidden="1" customHeight="1" outlineLevel="1" x14ac:dyDescent="0.15">
      <c r="D2379" s="1"/>
      <c r="E2379" s="1"/>
      <c r="F2379" s="1"/>
      <c r="H2379" s="1"/>
      <c r="I2379" s="1"/>
      <c r="J2379" s="1"/>
      <c r="K2379" s="1"/>
      <c r="L2379" s="1"/>
    </row>
    <row r="2380" spans="2:13" s="1" customFormat="1" ht="15" hidden="1" customHeight="1" outlineLevel="1" x14ac:dyDescent="0.15">
      <c r="B2380" s="7"/>
      <c r="D2380" s="9" t="s">
        <v>280</v>
      </c>
      <c r="F2380" s="8" t="s">
        <v>255</v>
      </c>
      <c r="H2380" s="25"/>
      <c r="I2380" s="25"/>
      <c r="J2380" s="25"/>
      <c r="K2380" s="25"/>
      <c r="L2380" s="25"/>
    </row>
    <row r="2381" spans="2:13" hidden="1" outlineLevel="1" x14ac:dyDescent="0.15">
      <c r="D2381" s="1"/>
      <c r="E2381" s="1"/>
      <c r="F2381" s="1"/>
      <c r="H2381" s="1"/>
      <c r="I2381" s="1"/>
      <c r="J2381" s="1"/>
      <c r="K2381" s="1"/>
      <c r="L2381" s="1"/>
    </row>
    <row r="2382" spans="2:13" s="1" customFormat="1" ht="18" hidden="1" customHeight="1" outlineLevel="1" x14ac:dyDescent="0.15">
      <c r="B2382" s="7"/>
      <c r="C2382" s="91" t="s">
        <v>311</v>
      </c>
      <c r="D2382" s="91"/>
      <c r="E2382" s="91"/>
      <c r="F2382" s="92"/>
      <c r="G2382" s="92"/>
      <c r="H2382" s="92" t="s">
        <v>4</v>
      </c>
      <c r="I2382" s="92" t="s">
        <v>5</v>
      </c>
      <c r="J2382" s="92" t="s">
        <v>6</v>
      </c>
      <c r="K2382" s="92" t="s">
        <v>257</v>
      </c>
      <c r="L2382" s="92" t="s">
        <v>258</v>
      </c>
      <c r="M2382" s="92"/>
    </row>
    <row r="2383" spans="2:13" ht="10" hidden="1" customHeight="1" outlineLevel="1" x14ac:dyDescent="0.15">
      <c r="H2383" s="1"/>
      <c r="I2383" s="1"/>
      <c r="J2383" s="1"/>
      <c r="K2383" s="1"/>
      <c r="L2383" s="1"/>
    </row>
    <row r="2384" spans="2:13" s="1" customFormat="1" ht="15" hidden="1" customHeight="1" outlineLevel="1" x14ac:dyDescent="0.15">
      <c r="B2384" s="7"/>
      <c r="C2384" s="62"/>
      <c r="D2384" s="9" t="s">
        <v>318</v>
      </c>
      <c r="E2384"/>
      <c r="F2384" s="58" t="str">
        <f>F2372</f>
        <v>[currency code]</v>
      </c>
      <c r="H2384" s="23"/>
      <c r="I2384" s="23"/>
      <c r="J2384" s="23"/>
      <c r="K2384" s="23"/>
      <c r="L2384" s="23"/>
    </row>
    <row r="2385" spans="2:13" ht="10" hidden="1" customHeight="1" outlineLevel="1" x14ac:dyDescent="0.15">
      <c r="D2385" s="1"/>
      <c r="F2385" s="1"/>
      <c r="H2385" s="1"/>
      <c r="I2385" s="1"/>
      <c r="J2385" s="1"/>
      <c r="K2385" s="1"/>
      <c r="L2385" s="1"/>
    </row>
    <row r="2386" spans="2:13" ht="15" hidden="1" customHeight="1" outlineLevel="1" x14ac:dyDescent="0.15">
      <c r="D2386" s="60"/>
      <c r="F2386" s="1"/>
      <c r="H2386" s="98" t="s">
        <v>312</v>
      </c>
      <c r="I2386" s="1"/>
      <c r="J2386" s="1"/>
      <c r="K2386" s="1"/>
      <c r="L2386" s="1"/>
    </row>
    <row r="2387" spans="2:13" s="1" customFormat="1" ht="15" hidden="1" customHeight="1" outlineLevel="1" x14ac:dyDescent="0.15">
      <c r="B2387" s="7"/>
      <c r="D2387" s="9" t="s">
        <v>319</v>
      </c>
      <c r="E2387"/>
      <c r="F2387" s="8" t="str">
        <f t="shared" ref="F2387" si="76">ReportingCurrency</f>
        <v>USD</v>
      </c>
      <c r="H2387" s="28">
        <f>IF(H2374=0, 0, H2384/H2374)</f>
        <v>0</v>
      </c>
      <c r="I2387" s="28">
        <f>IF(I2374=0, 0, I2384/I2374)</f>
        <v>0</v>
      </c>
      <c r="J2387" s="28">
        <f>IF(J2374=0, 0, J2384/J2374)</f>
        <v>0</v>
      </c>
      <c r="K2387" s="28">
        <f>IF(K2374=0, 0, K2384/K2374)</f>
        <v>0</v>
      </c>
      <c r="L2387" s="28">
        <f>IF(L2374=0, 0, L2384/L2374)</f>
        <v>0</v>
      </c>
    </row>
    <row r="2388" spans="2:13" hidden="1" outlineLevel="1" x14ac:dyDescent="0.15"/>
    <row r="2389" spans="2:13" s="1" customFormat="1" ht="18" hidden="1" customHeight="1" outlineLevel="1" x14ac:dyDescent="0.15">
      <c r="B2389" s="7"/>
      <c r="C2389" s="91" t="s">
        <v>8</v>
      </c>
      <c r="D2389" s="91"/>
      <c r="E2389" s="91"/>
      <c r="F2389" s="92"/>
      <c r="G2389" s="92"/>
      <c r="H2389" s="92" t="s">
        <v>4</v>
      </c>
      <c r="I2389" s="92" t="s">
        <v>5</v>
      </c>
      <c r="J2389" s="92" t="s">
        <v>6</v>
      </c>
      <c r="K2389" s="92" t="s">
        <v>257</v>
      </c>
      <c r="L2389" s="92" t="s">
        <v>258</v>
      </c>
      <c r="M2389" s="92"/>
    </row>
    <row r="2390" spans="2:13" ht="10" hidden="1" customHeight="1" outlineLevel="1" x14ac:dyDescent="0.15">
      <c r="H2390" s="1"/>
      <c r="I2390" s="1"/>
      <c r="J2390" s="1"/>
      <c r="K2390" s="1"/>
      <c r="L2390" s="1"/>
    </row>
    <row r="2391" spans="2:13" ht="15" hidden="1" customHeight="1" outlineLevel="1" x14ac:dyDescent="0.15">
      <c r="D2391" s="9" t="s">
        <v>8</v>
      </c>
      <c r="F2391" s="1"/>
      <c r="H2391" s="99" t="str" cm="1">
        <f t="array" ref="H2391">IF(OR(E2392:E2393 = "!"), "Red alert = missing data","")</f>
        <v/>
      </c>
      <c r="I2391" s="1"/>
      <c r="J2391" s="1"/>
      <c r="K2391" s="1"/>
      <c r="L2391" s="1"/>
    </row>
    <row r="2392" spans="2:13" s="1" customFormat="1" ht="15" hidden="1" customHeight="1" outlineLevel="1" x14ac:dyDescent="0.15">
      <c r="B2392" s="7"/>
      <c r="D2392" s="59" t="s">
        <v>309</v>
      </c>
      <c r="E2392" s="61" t="str" cm="1">
        <f t="array" ref="E2392">IF(MAX((H2387:L2387&gt;=H2376:L2376) * (H2387:L2387 &lt;&gt; 0) * (H2392:L2392=0)) &gt;0, "!", "")</f>
        <v/>
      </c>
      <c r="F2392" s="8" t="s">
        <v>18</v>
      </c>
      <c r="H2392" s="23"/>
      <c r="I2392" s="23"/>
      <c r="J2392" s="23"/>
      <c r="K2392" s="23"/>
      <c r="L2392" s="23"/>
    </row>
    <row r="2393" spans="2:13" s="1" customFormat="1" ht="15" hidden="1" customHeight="1" outlineLevel="1" x14ac:dyDescent="0.15">
      <c r="B2393" s="7"/>
      <c r="D2393" s="59" t="s">
        <v>310</v>
      </c>
      <c r="E2393" s="61" t="str" cm="1">
        <f t="array" ref="E2393">IF(MAX((H2387:L2387&lt;H2376:L2376) * (H2387:L2387 &lt;&gt; 0) * (H2393:L2393=0)) &gt;0, "!", "")</f>
        <v/>
      </c>
      <c r="F2393" s="8" t="s">
        <v>18</v>
      </c>
      <c r="H2393" s="23"/>
      <c r="I2393" s="23"/>
      <c r="J2393" s="23"/>
      <c r="K2393" s="23"/>
      <c r="L2393" s="23"/>
    </row>
    <row r="2394" spans="2:13" s="1" customFormat="1" ht="15" hidden="1" customHeight="1" outlineLevel="1" x14ac:dyDescent="0.15">
      <c r="B2394" s="7"/>
      <c r="D2394" s="59" t="s">
        <v>305</v>
      </c>
      <c r="E2394"/>
      <c r="F2394" s="8" t="s">
        <v>18</v>
      </c>
      <c r="H2394" s="29">
        <f>H2392+IF(H2387&lt;H2376, H2393, 0)</f>
        <v>0</v>
      </c>
      <c r="I2394" s="29">
        <f>I2392+IF(I2387&lt;I2376, I2393, 0)</f>
        <v>0</v>
      </c>
      <c r="J2394" s="29">
        <f>J2392+IF(J2387&lt;J2376, J2393, 0)</f>
        <v>0</v>
      </c>
      <c r="K2394" s="29">
        <f>K2392+IF(K2387&lt;K2376, K2393, 0)</f>
        <v>0</v>
      </c>
      <c r="L2394" s="29">
        <f>L2392+IF(L2387&lt;L2376, L2393, 0)</f>
        <v>0</v>
      </c>
    </row>
    <row r="2395" spans="2:13" hidden="1" outlineLevel="1" x14ac:dyDescent="0.15">
      <c r="D2395" s="1"/>
      <c r="E2395" s="1"/>
      <c r="F2395" s="1"/>
      <c r="H2395" s="1"/>
      <c r="I2395" s="1"/>
      <c r="J2395" s="1"/>
      <c r="K2395" s="1"/>
      <c r="L2395" s="1"/>
    </row>
    <row r="2396" spans="2:13" s="1" customFormat="1" ht="18" hidden="1" customHeight="1" outlineLevel="1" x14ac:dyDescent="0.15">
      <c r="B2396" s="7"/>
      <c r="C2396" s="91" t="s">
        <v>10</v>
      </c>
      <c r="D2396" s="91"/>
      <c r="E2396" s="91"/>
      <c r="F2396" s="92"/>
      <c r="G2396" s="92"/>
      <c r="H2396" s="97" t="s">
        <v>4</v>
      </c>
      <c r="I2396" s="92" t="s">
        <v>5</v>
      </c>
      <c r="J2396" s="92" t="s">
        <v>6</v>
      </c>
      <c r="K2396" s="92" t="s">
        <v>257</v>
      </c>
      <c r="L2396" s="92" t="s">
        <v>258</v>
      </c>
      <c r="M2396" s="92"/>
    </row>
    <row r="2397" spans="2:13" ht="10" hidden="1" customHeight="1" outlineLevel="1" x14ac:dyDescent="0.15"/>
    <row r="2398" spans="2:13" s="1" customFormat="1" ht="15" hidden="1" customHeight="1" outlineLevel="1" x14ac:dyDescent="0.15">
      <c r="B2398" s="7"/>
      <c r="D2398" s="9" t="s">
        <v>17</v>
      </c>
      <c r="F2398" s="8" t="s">
        <v>9</v>
      </c>
      <c r="H2398" s="29">
        <f>H2394</f>
        <v>0</v>
      </c>
      <c r="I2398" s="29">
        <f>I2394</f>
        <v>0</v>
      </c>
      <c r="J2398" s="29">
        <f>J2394</f>
        <v>0</v>
      </c>
      <c r="K2398" s="29">
        <f>K2394</f>
        <v>0</v>
      </c>
      <c r="L2398" s="29">
        <f>L2394</f>
        <v>0</v>
      </c>
    </row>
    <row r="2399" spans="2:13" ht="4" hidden="1" customHeight="1" outlineLevel="1" x14ac:dyDescent="0.15">
      <c r="D2399" s="9"/>
      <c r="F2399" s="1"/>
      <c r="H2399" s="1"/>
      <c r="I2399" s="1"/>
      <c r="J2399" s="1"/>
      <c r="K2399" s="1"/>
      <c r="L2399" s="1"/>
    </row>
    <row r="2400" spans="2:13" s="1" customFormat="1" ht="15" hidden="1" customHeight="1" outlineLevel="1" x14ac:dyDescent="0.15">
      <c r="B2400" s="7"/>
      <c r="D2400" s="9" t="s">
        <v>249</v>
      </c>
      <c r="F2400" s="8" t="s">
        <v>9</v>
      </c>
      <c r="H2400" s="29">
        <f>IF(H2387&lt;H2376, H2393, 0)</f>
        <v>0</v>
      </c>
      <c r="I2400" s="29">
        <f>IF(I2387&lt;I2376, I2393, 0)</f>
        <v>0</v>
      </c>
      <c r="J2400" s="29">
        <f>IF(J2387&lt;J2376, J2393, 0)</f>
        <v>0</v>
      </c>
      <c r="K2400" s="29">
        <f>IF(K2387&lt;K2376, K2393, 0)</f>
        <v>0</v>
      </c>
      <c r="L2400" s="29">
        <f>IF(L2387&lt;L2376, L2393, 0)</f>
        <v>0</v>
      </c>
    </row>
    <row r="2401" spans="2:13" ht="4" hidden="1" customHeight="1" outlineLevel="1" x14ac:dyDescent="0.15">
      <c r="D2401" s="9"/>
      <c r="F2401" s="1"/>
      <c r="H2401" s="1"/>
      <c r="I2401" s="1"/>
      <c r="J2401" s="1"/>
      <c r="K2401" s="1"/>
      <c r="L2401" s="1"/>
    </row>
    <row r="2402" spans="2:13" s="1" customFormat="1" ht="15" hidden="1" customHeight="1" outlineLevel="1" x14ac:dyDescent="0.15">
      <c r="B2402" s="7"/>
      <c r="D2402" s="9" t="s">
        <v>11</v>
      </c>
      <c r="F2402" s="8" t="str">
        <f>ReportingCurrencyUnitLables</f>
        <v>USD 000s</v>
      </c>
      <c r="H2402" s="29">
        <f>H2376 * H2394 / 1000</f>
        <v>0</v>
      </c>
      <c r="I2402" s="29">
        <f>I2376 * I2394 / 1000</f>
        <v>0</v>
      </c>
      <c r="J2402" s="29">
        <f>J2376 * J2394 / 1000</f>
        <v>0</v>
      </c>
      <c r="K2402" s="29">
        <f>K2376 * K2394 / 1000</f>
        <v>0</v>
      </c>
      <c r="L2402" s="29">
        <f>L2376 * L2394 / 1000</f>
        <v>0</v>
      </c>
    </row>
    <row r="2403" spans="2:13" ht="4" hidden="1" customHeight="1" outlineLevel="1" x14ac:dyDescent="0.15">
      <c r="D2403" s="9"/>
      <c r="F2403" s="1"/>
      <c r="H2403" s="1"/>
      <c r="I2403" s="1"/>
      <c r="J2403" s="1"/>
      <c r="K2403" s="1"/>
      <c r="L2403" s="1"/>
    </row>
    <row r="2404" spans="2:13" s="1" customFormat="1" ht="15" hidden="1" customHeight="1" outlineLevel="1" x14ac:dyDescent="0.15">
      <c r="B2404" s="7"/>
      <c r="D2404" s="9" t="s">
        <v>13</v>
      </c>
      <c r="F2404" s="8" t="s">
        <v>14</v>
      </c>
      <c r="H2404" s="30">
        <f>IF(H2398=0,0,H2400 / H2398)</f>
        <v>0</v>
      </c>
      <c r="I2404" s="30">
        <f>IF(I2398=0,0,I2400 / I2398)</f>
        <v>0</v>
      </c>
      <c r="J2404" s="30">
        <f>IF(J2398=0,0,J2400 / J2398)</f>
        <v>0</v>
      </c>
      <c r="K2404" s="30">
        <f>IF(K2398=0,0,K2400 / K2398)</f>
        <v>0</v>
      </c>
      <c r="L2404" s="30">
        <f>IF(L2398=0,0,L2400 / L2398)</f>
        <v>0</v>
      </c>
    </row>
    <row r="2405" spans="2:13" ht="4" hidden="1" customHeight="1" outlineLevel="1" x14ac:dyDescent="0.15">
      <c r="D2405" s="9"/>
      <c r="F2405" s="1"/>
      <c r="H2405" s="1"/>
      <c r="I2405" s="1"/>
      <c r="J2405" s="1"/>
      <c r="K2405" s="1"/>
      <c r="L2405" s="1"/>
    </row>
    <row r="2406" spans="2:13" ht="15" hidden="1" customHeight="1" outlineLevel="1" x14ac:dyDescent="0.15">
      <c r="D2406" s="9" t="s">
        <v>302</v>
      </c>
      <c r="F2406" s="8" t="str">
        <f>ReportingCurrencyUnitLables</f>
        <v>USD 000s</v>
      </c>
      <c r="G2406" s="1"/>
      <c r="H2406" s="29">
        <f>MAX(0, H2376-H2387) * H2400 / 1000</f>
        <v>0</v>
      </c>
      <c r="I2406" s="29">
        <f t="shared" ref="I2406:L2406" si="77">MAX(0, I2376-I2387) * I2400 / 1000</f>
        <v>0</v>
      </c>
      <c r="J2406" s="29">
        <f t="shared" si="77"/>
        <v>0</v>
      </c>
      <c r="K2406" s="29">
        <f t="shared" si="77"/>
        <v>0</v>
      </c>
      <c r="L2406" s="29">
        <f t="shared" si="77"/>
        <v>0</v>
      </c>
    </row>
    <row r="2407" spans="2:13" ht="4" hidden="1" customHeight="1" outlineLevel="1" x14ac:dyDescent="0.15">
      <c r="D2407" s="9"/>
      <c r="F2407" s="1"/>
      <c r="H2407" s="1"/>
      <c r="I2407" s="1"/>
      <c r="J2407" s="1"/>
      <c r="K2407" s="1"/>
      <c r="L2407" s="1"/>
    </row>
    <row r="2408" spans="2:13" s="1" customFormat="1" ht="15" hidden="1" customHeight="1" outlineLevel="1" x14ac:dyDescent="0.15">
      <c r="B2408" s="7"/>
      <c r="D2408" s="9" t="s">
        <v>252</v>
      </c>
      <c r="F2408" s="8" t="s">
        <v>250</v>
      </c>
      <c r="H2408" s="30">
        <f>IF(H2402=0, 0, H2406/H2402)</f>
        <v>0</v>
      </c>
      <c r="I2408" s="30">
        <f>IF(I2402=0, 0, I2406/I2402)</f>
        <v>0</v>
      </c>
      <c r="J2408" s="30">
        <f>IF(J2402=0, 0, J2406/J2402)</f>
        <v>0</v>
      </c>
      <c r="K2408" s="30">
        <f>IF(K2402=0, 0, K2406/K2402)</f>
        <v>0</v>
      </c>
      <c r="L2408" s="30">
        <f>IF(L2402=0, 0, L2406/L2402)</f>
        <v>0</v>
      </c>
    </row>
    <row r="2409" spans="2:13" ht="4" hidden="1" customHeight="1" outlineLevel="1" x14ac:dyDescent="0.15">
      <c r="D2409" s="9"/>
      <c r="F2409" s="1"/>
      <c r="H2409" s="1"/>
      <c r="I2409" s="1"/>
      <c r="J2409" s="1"/>
      <c r="K2409" s="1"/>
      <c r="L2409" s="1"/>
    </row>
    <row r="2410" spans="2:13" s="1" customFormat="1" ht="15" hidden="1" customHeight="1" outlineLevel="1" x14ac:dyDescent="0.15">
      <c r="B2410" s="7"/>
      <c r="C2410" s="7"/>
      <c r="D2410" s="9" t="s">
        <v>251</v>
      </c>
      <c r="F2410" s="8" t="s">
        <v>259</v>
      </c>
      <c r="H2410" s="31"/>
      <c r="I2410" s="30">
        <f>IF(H2408=0, 0, -(I2408-H2408) / H2408)</f>
        <v>0</v>
      </c>
      <c r="J2410" s="30">
        <f>IF(I2408=0, 0, -(J2408-I2408) / I2408)</f>
        <v>0</v>
      </c>
      <c r="K2410" s="30">
        <f>IF(J2408=0, 0, -(K2408-J2408) / J2408)</f>
        <v>0</v>
      </c>
      <c r="L2410" s="30">
        <f>IF(K2408=0, 0, -(L2408-K2408) / K2408)</f>
        <v>0</v>
      </c>
    </row>
    <row r="2411" spans="2:13" hidden="1" outlineLevel="1" x14ac:dyDescent="0.15"/>
    <row r="2412" spans="2:13" s="1" customFormat="1" ht="18" hidden="1" customHeight="1" outlineLevel="1" x14ac:dyDescent="0.15">
      <c r="B2412" s="7"/>
      <c r="C2412" s="91" t="s">
        <v>241</v>
      </c>
      <c r="D2412" s="91"/>
      <c r="E2412" s="93">
        <f>IF(AND(J2363 = "Yes", OR(ISBLANK(Worker_Type_Filter), Worker_Type_Filter = H2368),
 OR(ISBLANK(Country_Filter), Country_Filter = J2368)), 1, 0)</f>
        <v>1</v>
      </c>
      <c r="F2412" s="92"/>
      <c r="G2412" s="92"/>
      <c r="H2412" s="92" t="s">
        <v>4</v>
      </c>
      <c r="I2412" s="92" t="s">
        <v>5</v>
      </c>
      <c r="J2412" s="92" t="s">
        <v>6</v>
      </c>
      <c r="K2412" s="92" t="s">
        <v>257</v>
      </c>
      <c r="L2412" s="92" t="s">
        <v>258</v>
      </c>
      <c r="M2412" s="92"/>
    </row>
    <row r="2413" spans="2:13" ht="10" hidden="1" customHeight="1" outlineLevel="1" x14ac:dyDescent="0.15">
      <c r="C2413" s="43" t="s">
        <v>248</v>
      </c>
    </row>
    <row r="2414" spans="2:13" ht="4" hidden="1" customHeight="1" outlineLevel="1" x14ac:dyDescent="0.15"/>
    <row r="2415" spans="2:13" s="1" customFormat="1" ht="15" hidden="1" customHeight="1" outlineLevel="1" x14ac:dyDescent="0.15">
      <c r="B2415" s="7"/>
      <c r="C2415" s="19">
        <v>1</v>
      </c>
      <c r="D2415" s="9" t="s">
        <v>17</v>
      </c>
      <c r="F2415" s="8" t="s">
        <v>9</v>
      </c>
      <c r="H2415" s="29">
        <f>H2398 * $E2412</f>
        <v>0</v>
      </c>
      <c r="I2415" s="29">
        <f>I2398 * $E2412</f>
        <v>0</v>
      </c>
      <c r="J2415" s="29">
        <f>J2398 * $E2412</f>
        <v>0</v>
      </c>
      <c r="K2415" s="29">
        <f>K2398 * $E2412</f>
        <v>0</v>
      </c>
      <c r="L2415" s="29">
        <f>L2398 * $E2412</f>
        <v>0</v>
      </c>
    </row>
    <row r="2416" spans="2:13" ht="4" hidden="1" customHeight="1" outlineLevel="1" x14ac:dyDescent="0.15">
      <c r="D2416" s="9"/>
      <c r="F2416" s="1"/>
      <c r="H2416" s="1"/>
      <c r="I2416" s="1"/>
      <c r="J2416" s="1"/>
      <c r="K2416" s="1"/>
      <c r="L2416" s="1"/>
    </row>
    <row r="2417" spans="2:14" s="1" customFormat="1" ht="15" hidden="1" customHeight="1" outlineLevel="1" x14ac:dyDescent="0.15">
      <c r="B2417" s="7"/>
      <c r="C2417" s="19">
        <v>2</v>
      </c>
      <c r="D2417" s="9" t="s">
        <v>249</v>
      </c>
      <c r="F2417" s="8" t="s">
        <v>9</v>
      </c>
      <c r="H2417" s="29">
        <f>H2400 * $E2412</f>
        <v>0</v>
      </c>
      <c r="I2417" s="29">
        <f>I2400 * $E2412</f>
        <v>0</v>
      </c>
      <c r="J2417" s="29">
        <f>J2400 * $E2412</f>
        <v>0</v>
      </c>
      <c r="K2417" s="29">
        <f>K2400 * $E2412</f>
        <v>0</v>
      </c>
      <c r="L2417" s="29">
        <f>L2400 * $E2412</f>
        <v>0</v>
      </c>
    </row>
    <row r="2418" spans="2:14" ht="4" hidden="1" customHeight="1" outlineLevel="1" x14ac:dyDescent="0.15">
      <c r="D2418" s="9"/>
      <c r="F2418" s="1"/>
      <c r="H2418" s="1"/>
      <c r="I2418" s="1"/>
      <c r="J2418" s="1"/>
      <c r="K2418" s="1"/>
      <c r="L2418" s="1"/>
    </row>
    <row r="2419" spans="2:14" s="1" customFormat="1" ht="15" hidden="1" customHeight="1" outlineLevel="1" x14ac:dyDescent="0.15">
      <c r="B2419" s="7"/>
      <c r="C2419" s="19">
        <v>3</v>
      </c>
      <c r="D2419" s="9" t="s">
        <v>11</v>
      </c>
      <c r="F2419" s="8" t="str">
        <f>ReportingCurrencyUnitLables</f>
        <v>USD 000s</v>
      </c>
      <c r="H2419" s="29">
        <f>H2402 * $E2412</f>
        <v>0</v>
      </c>
      <c r="I2419" s="29">
        <f>I2402 * $E2412</f>
        <v>0</v>
      </c>
      <c r="J2419" s="29">
        <f>J2402 * $E2412</f>
        <v>0</v>
      </c>
      <c r="K2419" s="29">
        <f>K2402 * $E2412</f>
        <v>0</v>
      </c>
      <c r="L2419" s="29">
        <f>L2402 * $E2412</f>
        <v>0</v>
      </c>
    </row>
    <row r="2420" spans="2:14" ht="4" hidden="1" customHeight="1" outlineLevel="1" x14ac:dyDescent="0.15">
      <c r="D2420" s="9"/>
      <c r="F2420" s="1"/>
      <c r="H2420" s="1"/>
      <c r="I2420" s="1"/>
      <c r="J2420" s="1"/>
      <c r="K2420" s="1"/>
      <c r="L2420" s="1"/>
    </row>
    <row r="2421" spans="2:14" s="1" customFormat="1" ht="15" hidden="1" customHeight="1" outlineLevel="1" x14ac:dyDescent="0.15">
      <c r="B2421" s="7"/>
      <c r="C2421" s="19">
        <v>4</v>
      </c>
      <c r="D2421" s="9" t="s">
        <v>256</v>
      </c>
      <c r="F2421" s="8" t="str">
        <f>ReportingCurrencyUnitLables</f>
        <v>USD 000s</v>
      </c>
      <c r="H2421" s="29">
        <f>H2406 * $E2412</f>
        <v>0</v>
      </c>
      <c r="I2421" s="29">
        <f>I2406 * $E2412</f>
        <v>0</v>
      </c>
      <c r="J2421" s="29">
        <f>J2406 * $E2412</f>
        <v>0</v>
      </c>
      <c r="K2421" s="29">
        <f>K2406 * $E2412</f>
        <v>0</v>
      </c>
      <c r="L2421" s="29">
        <f>L2406 * $E2412</f>
        <v>0</v>
      </c>
    </row>
    <row r="2422" spans="2:14" ht="4" hidden="1" customHeight="1" outlineLevel="1" x14ac:dyDescent="0.15">
      <c r="D2422" s="9"/>
      <c r="F2422" s="1"/>
      <c r="H2422" s="1"/>
      <c r="I2422" s="1"/>
      <c r="J2422" s="1"/>
      <c r="K2422" s="1"/>
      <c r="L2422" s="1"/>
    </row>
    <row r="2423" spans="2:14" ht="10" hidden="1" customHeight="1" outlineLevel="1" x14ac:dyDescent="0.15">
      <c r="B2423" s="44"/>
      <c r="C2423" s="41"/>
      <c r="D2423" s="41"/>
      <c r="E2423" s="41"/>
      <c r="F2423" s="41"/>
      <c r="G2423" s="41"/>
      <c r="H2423" s="41"/>
      <c r="I2423" s="45"/>
      <c r="J2423" s="45"/>
      <c r="K2423" s="45"/>
      <c r="L2423" s="41"/>
      <c r="M2423" s="41"/>
      <c r="N2423" s="1"/>
    </row>
    <row r="2424" spans="2:14" ht="10" customHeight="1" x14ac:dyDescent="0.15">
      <c r="B2424" s="44"/>
      <c r="C2424" s="41"/>
      <c r="D2424" s="41"/>
      <c r="E2424" s="41"/>
      <c r="F2424" s="41"/>
      <c r="G2424" s="41"/>
      <c r="H2424" s="41"/>
      <c r="I2424" s="45"/>
      <c r="J2424" s="45"/>
      <c r="K2424" s="45"/>
      <c r="L2424" s="41"/>
      <c r="M2424" s="41"/>
      <c r="N2424" s="1"/>
    </row>
    <row r="2425" spans="2:14" s="1" customFormat="1" ht="19" collapsed="1" x14ac:dyDescent="0.15">
      <c r="B2425" s="83" cm="1">
        <f t="array" aca="1" ref="B2425" ca="1">MAX($B$2:OFFSET(B2425,-1,0)+1)</f>
        <v>40</v>
      </c>
      <c r="C2425" s="84" t="str">
        <f>UPPER(J2430) &amp;" / " &amp; K2430  &amp; " / " &amp; L2430 &amp; " / " &amp; H2430</f>
        <v xml:space="preserve"> /  /  / </v>
      </c>
      <c r="D2425" s="84"/>
      <c r="E2425" s="41"/>
      <c r="F2425" s="41"/>
      <c r="G2425" s="41"/>
      <c r="H2425" s="61" t="str">
        <f>IF(COUNTIF(E2427:E2483, "!")&gt;0, "!", "")</f>
        <v/>
      </c>
      <c r="I2425" s="18" t="s">
        <v>240</v>
      </c>
      <c r="J2425" s="2" t="s">
        <v>210</v>
      </c>
      <c r="K2425" s="18" t="s">
        <v>267</v>
      </c>
      <c r="L2425" s="42">
        <f>E2474</f>
        <v>1</v>
      </c>
      <c r="M2425" s="41"/>
    </row>
    <row r="2426" spans="2:14" s="1" customFormat="1" ht="4" hidden="1" customHeight="1" outlineLevel="1" x14ac:dyDescent="0.15">
      <c r="B2426" s="88"/>
      <c r="C2426" s="89"/>
      <c r="D2426" s="89"/>
      <c r="E2426" s="89"/>
      <c r="F2426" s="89"/>
      <c r="G2426" s="89"/>
      <c r="H2426" s="89"/>
      <c r="I2426" s="90"/>
      <c r="J2426" s="90"/>
      <c r="K2426" s="90"/>
      <c r="L2426" s="89"/>
      <c r="M2426" s="89"/>
    </row>
    <row r="2427" spans="2:14" ht="10" hidden="1" customHeight="1" outlineLevel="1" x14ac:dyDescent="0.15"/>
    <row r="2428" spans="2:14" ht="15" hidden="1" customHeight="1" outlineLevel="1" x14ac:dyDescent="0.15">
      <c r="D2428" s="1"/>
      <c r="E2428" s="1"/>
      <c r="H2428" s="4" t="s">
        <v>1</v>
      </c>
      <c r="J2428" s="4" t="s">
        <v>0</v>
      </c>
      <c r="K2428" s="4" t="s">
        <v>209</v>
      </c>
      <c r="L2428" s="4" t="s">
        <v>264</v>
      </c>
    </row>
    <row r="2429" spans="2:14" ht="5" hidden="1" customHeight="1" outlineLevel="1" x14ac:dyDescent="0.15">
      <c r="D2429" s="1"/>
      <c r="E2429" s="1"/>
      <c r="H2429" s="1"/>
      <c r="J2429" s="1"/>
      <c r="K2429" s="1"/>
      <c r="L2429" s="1"/>
    </row>
    <row r="2430" spans="2:14" ht="15" hidden="1" customHeight="1" outlineLevel="1" x14ac:dyDescent="0.15">
      <c r="D2430" s="9" t="s">
        <v>2</v>
      </c>
      <c r="E2430" s="1"/>
      <c r="H2430" s="2"/>
      <c r="J2430" s="2"/>
      <c r="K2430" s="2"/>
      <c r="L2430" s="2"/>
    </row>
    <row r="2431" spans="2:14" hidden="1" outlineLevel="1" x14ac:dyDescent="0.15">
      <c r="D2431" s="1"/>
      <c r="E2431" s="1"/>
      <c r="F2431" s="1"/>
      <c r="H2431" s="1"/>
      <c r="I2431" s="1"/>
      <c r="J2431" s="1"/>
      <c r="K2431" s="1"/>
      <c r="L2431" s="1"/>
    </row>
    <row r="2432" spans="2:14" s="1" customFormat="1" ht="18" hidden="1" customHeight="1" outlineLevel="1" x14ac:dyDescent="0.15">
      <c r="B2432" s="7"/>
      <c r="C2432" s="91" t="s">
        <v>3</v>
      </c>
      <c r="D2432" s="91"/>
      <c r="E2432" s="91"/>
      <c r="F2432" s="92"/>
      <c r="G2432" s="92"/>
      <c r="H2432" s="92" t="s">
        <v>4</v>
      </c>
      <c r="I2432" s="92" t="s">
        <v>5</v>
      </c>
      <c r="J2432" s="92" t="s">
        <v>6</v>
      </c>
      <c r="K2432" s="92" t="s">
        <v>257</v>
      </c>
      <c r="L2432" s="92" t="s">
        <v>258</v>
      </c>
      <c r="M2432" s="92"/>
    </row>
    <row r="2433" spans="2:13" ht="10" hidden="1" customHeight="1" outlineLevel="1" x14ac:dyDescent="0.15">
      <c r="H2433" s="1"/>
      <c r="I2433" s="1"/>
      <c r="J2433" s="1"/>
      <c r="K2433" s="1"/>
      <c r="L2433" s="1"/>
    </row>
    <row r="2434" spans="2:13" s="1" customFormat="1" ht="15" hidden="1" customHeight="1" outlineLevel="1" x14ac:dyDescent="0.15">
      <c r="B2434" s="7"/>
      <c r="D2434" s="9" t="s">
        <v>3</v>
      </c>
      <c r="F2434" s="17" t="s">
        <v>321</v>
      </c>
      <c r="H2434" s="22"/>
      <c r="I2434" s="22"/>
      <c r="J2434" s="22"/>
      <c r="K2434" s="22"/>
      <c r="L2434" s="22"/>
    </row>
    <row r="2435" spans="2:13" ht="4" hidden="1" customHeight="1" outlineLevel="1" x14ac:dyDescent="0.15">
      <c r="D2435" s="1"/>
      <c r="E2435" s="1"/>
      <c r="F2435" s="1"/>
      <c r="H2435" s="1"/>
      <c r="I2435" s="1"/>
      <c r="J2435" s="1"/>
      <c r="K2435" s="1"/>
      <c r="L2435" s="1"/>
    </row>
    <row r="2436" spans="2:13" s="1" customFormat="1" ht="15" hidden="1" customHeight="1" outlineLevel="1" x14ac:dyDescent="0.15">
      <c r="B2436" s="7"/>
      <c r="D2436" s="9" t="s">
        <v>246</v>
      </c>
      <c r="F2436" s="8" t="str">
        <f>F2438 &amp; ":" &amp; F2434</f>
        <v>USD:[currency code]</v>
      </c>
      <c r="H2436" s="24"/>
      <c r="I2436" s="24"/>
      <c r="J2436" s="24"/>
      <c r="K2436" s="24"/>
      <c r="L2436" s="24"/>
    </row>
    <row r="2437" spans="2:13" ht="4" hidden="1" customHeight="1" outlineLevel="1" x14ac:dyDescent="0.15">
      <c r="D2437" s="1"/>
      <c r="E2437" s="1"/>
      <c r="F2437" s="1"/>
      <c r="H2437" s="1"/>
      <c r="I2437" s="1"/>
      <c r="J2437" s="1"/>
      <c r="K2437" s="1"/>
      <c r="L2437" s="1"/>
    </row>
    <row r="2438" spans="2:13" s="1" customFormat="1" ht="15" hidden="1" customHeight="1" outlineLevel="1" x14ac:dyDescent="0.15">
      <c r="B2438" s="7"/>
      <c r="D2438" s="9" t="s">
        <v>16</v>
      </c>
      <c r="F2438" s="8" t="str">
        <f>ReportingCurrency</f>
        <v>USD</v>
      </c>
      <c r="H2438" s="28">
        <f>IF(H2436=0, 0, H2434/H2436)</f>
        <v>0</v>
      </c>
      <c r="I2438" s="28">
        <f>IF(I2436=0, 0, I2434/I2436)</f>
        <v>0</v>
      </c>
      <c r="J2438" s="28">
        <f>IF(J2436=0, 0, J2434/J2436)</f>
        <v>0</v>
      </c>
      <c r="K2438" s="28">
        <f>IF(K2436=0, 0, K2434/K2436)</f>
        <v>0</v>
      </c>
      <c r="L2438" s="28">
        <f>IF(L2436=0, 0, L2434/L2436)</f>
        <v>0</v>
      </c>
    </row>
    <row r="2439" spans="2:13" ht="4" hidden="1" customHeight="1" outlineLevel="1" x14ac:dyDescent="0.15">
      <c r="D2439" s="1"/>
      <c r="E2439" s="1"/>
      <c r="F2439" s="1"/>
      <c r="H2439" s="1"/>
      <c r="I2439" s="1"/>
      <c r="J2439" s="1"/>
      <c r="K2439" s="1"/>
      <c r="L2439" s="1"/>
    </row>
    <row r="2440" spans="2:13" s="1" customFormat="1" ht="15" hidden="1" customHeight="1" outlineLevel="1" x14ac:dyDescent="0.15">
      <c r="B2440" s="7"/>
      <c r="D2440" s="9" t="s">
        <v>253</v>
      </c>
      <c r="F2440" s="8" t="s">
        <v>254</v>
      </c>
      <c r="H2440" s="2"/>
      <c r="I2440" s="2"/>
      <c r="J2440" s="2"/>
      <c r="K2440" s="2"/>
      <c r="L2440" s="2"/>
    </row>
    <row r="2441" spans="2:13" ht="4" hidden="1" customHeight="1" outlineLevel="1" x14ac:dyDescent="0.15">
      <c r="D2441" s="1"/>
      <c r="E2441" s="1"/>
      <c r="F2441" s="1"/>
      <c r="H2441" s="1"/>
      <c r="I2441" s="1"/>
      <c r="J2441" s="1"/>
      <c r="K2441" s="1"/>
      <c r="L2441" s="1"/>
    </row>
    <row r="2442" spans="2:13" s="1" customFormat="1" ht="15" hidden="1" customHeight="1" outlineLevel="1" x14ac:dyDescent="0.15">
      <c r="B2442" s="7"/>
      <c r="D2442" s="9" t="s">
        <v>280</v>
      </c>
      <c r="F2442" s="8" t="s">
        <v>255</v>
      </c>
      <c r="H2442" s="25"/>
      <c r="I2442" s="25"/>
      <c r="J2442" s="25"/>
      <c r="K2442" s="25"/>
      <c r="L2442" s="25"/>
    </row>
    <row r="2443" spans="2:13" hidden="1" outlineLevel="1" x14ac:dyDescent="0.15">
      <c r="D2443" s="1"/>
      <c r="E2443" s="1"/>
      <c r="F2443" s="1"/>
      <c r="H2443" s="1"/>
      <c r="I2443" s="1"/>
      <c r="J2443" s="1"/>
      <c r="K2443" s="1"/>
      <c r="L2443" s="1"/>
    </row>
    <row r="2444" spans="2:13" s="1" customFormat="1" ht="18" hidden="1" customHeight="1" outlineLevel="1" x14ac:dyDescent="0.15">
      <c r="B2444" s="7"/>
      <c r="C2444" s="91" t="s">
        <v>311</v>
      </c>
      <c r="D2444" s="91"/>
      <c r="E2444" s="91"/>
      <c r="F2444" s="92"/>
      <c r="G2444" s="92"/>
      <c r="H2444" s="92" t="s">
        <v>4</v>
      </c>
      <c r="I2444" s="92" t="s">
        <v>5</v>
      </c>
      <c r="J2444" s="92" t="s">
        <v>6</v>
      </c>
      <c r="K2444" s="92" t="s">
        <v>257</v>
      </c>
      <c r="L2444" s="92" t="s">
        <v>258</v>
      </c>
      <c r="M2444" s="92"/>
    </row>
    <row r="2445" spans="2:13" ht="10" hidden="1" customHeight="1" outlineLevel="1" x14ac:dyDescent="0.15">
      <c r="H2445" s="1"/>
      <c r="I2445" s="1"/>
      <c r="J2445" s="1"/>
      <c r="K2445" s="1"/>
      <c r="L2445" s="1"/>
    </row>
    <row r="2446" spans="2:13" s="1" customFormat="1" ht="15" hidden="1" customHeight="1" outlineLevel="1" x14ac:dyDescent="0.15">
      <c r="B2446" s="7"/>
      <c r="C2446" s="62"/>
      <c r="D2446" s="9" t="s">
        <v>318</v>
      </c>
      <c r="E2446"/>
      <c r="F2446" s="58" t="str">
        <f>F2434</f>
        <v>[currency code]</v>
      </c>
      <c r="H2446" s="23"/>
      <c r="I2446" s="23"/>
      <c r="J2446" s="23"/>
      <c r="K2446" s="23"/>
      <c r="L2446" s="23"/>
    </row>
    <row r="2447" spans="2:13" ht="10" hidden="1" customHeight="1" outlineLevel="1" x14ac:dyDescent="0.15">
      <c r="D2447" s="1"/>
      <c r="F2447" s="1"/>
      <c r="H2447" s="1"/>
      <c r="I2447" s="1"/>
      <c r="J2447" s="1"/>
      <c r="K2447" s="1"/>
      <c r="L2447" s="1"/>
    </row>
    <row r="2448" spans="2:13" ht="15" hidden="1" customHeight="1" outlineLevel="1" x14ac:dyDescent="0.15">
      <c r="D2448" s="60"/>
      <c r="F2448" s="1"/>
      <c r="H2448" s="98" t="s">
        <v>312</v>
      </c>
      <c r="I2448" s="1"/>
      <c r="J2448" s="1"/>
      <c r="K2448" s="1"/>
      <c r="L2448" s="1"/>
    </row>
    <row r="2449" spans="2:13" s="1" customFormat="1" ht="15" hidden="1" customHeight="1" outlineLevel="1" x14ac:dyDescent="0.15">
      <c r="B2449" s="7"/>
      <c r="D2449" s="9" t="s">
        <v>319</v>
      </c>
      <c r="E2449"/>
      <c r="F2449" s="8" t="str">
        <f t="shared" ref="F2449" si="78">ReportingCurrency</f>
        <v>USD</v>
      </c>
      <c r="H2449" s="28">
        <f>IF(H2436=0, 0, H2446/H2436)</f>
        <v>0</v>
      </c>
      <c r="I2449" s="28">
        <f>IF(I2436=0, 0, I2446/I2436)</f>
        <v>0</v>
      </c>
      <c r="J2449" s="28">
        <f>IF(J2436=0, 0, J2446/J2436)</f>
        <v>0</v>
      </c>
      <c r="K2449" s="28">
        <f>IF(K2436=0, 0, K2446/K2436)</f>
        <v>0</v>
      </c>
      <c r="L2449" s="28">
        <f>IF(L2436=0, 0, L2446/L2436)</f>
        <v>0</v>
      </c>
    </row>
    <row r="2450" spans="2:13" hidden="1" outlineLevel="1" x14ac:dyDescent="0.15"/>
    <row r="2451" spans="2:13" s="1" customFormat="1" ht="18" hidden="1" customHeight="1" outlineLevel="1" x14ac:dyDescent="0.15">
      <c r="B2451" s="7"/>
      <c r="C2451" s="91" t="s">
        <v>8</v>
      </c>
      <c r="D2451" s="91"/>
      <c r="E2451" s="91"/>
      <c r="F2451" s="92"/>
      <c r="G2451" s="92"/>
      <c r="H2451" s="92" t="s">
        <v>4</v>
      </c>
      <c r="I2451" s="92" t="s">
        <v>5</v>
      </c>
      <c r="J2451" s="92" t="s">
        <v>6</v>
      </c>
      <c r="K2451" s="92" t="s">
        <v>257</v>
      </c>
      <c r="L2451" s="92" t="s">
        <v>258</v>
      </c>
      <c r="M2451" s="92"/>
    </row>
    <row r="2452" spans="2:13" ht="10" hidden="1" customHeight="1" outlineLevel="1" x14ac:dyDescent="0.15">
      <c r="H2452" s="1"/>
      <c r="I2452" s="1"/>
      <c r="J2452" s="1"/>
      <c r="K2452" s="1"/>
      <c r="L2452" s="1"/>
    </row>
    <row r="2453" spans="2:13" ht="15" hidden="1" customHeight="1" outlineLevel="1" x14ac:dyDescent="0.15">
      <c r="D2453" s="9" t="s">
        <v>8</v>
      </c>
      <c r="F2453" s="1"/>
      <c r="H2453" s="99" t="str" cm="1">
        <f t="array" ref="H2453">IF(OR(E2454:E2455 = "!"), "Red alert = missing data","")</f>
        <v/>
      </c>
      <c r="I2453" s="1"/>
      <c r="J2453" s="1"/>
      <c r="K2453" s="1"/>
      <c r="L2453" s="1"/>
    </row>
    <row r="2454" spans="2:13" s="1" customFormat="1" ht="15" hidden="1" customHeight="1" outlineLevel="1" x14ac:dyDescent="0.15">
      <c r="B2454" s="7"/>
      <c r="D2454" s="59" t="s">
        <v>309</v>
      </c>
      <c r="E2454" s="61" t="str" cm="1">
        <f t="array" ref="E2454">IF(MAX((H2449:L2449&gt;=H2438:L2438) * (H2449:L2449 &lt;&gt; 0) * (H2454:L2454=0)) &gt;0, "!", "")</f>
        <v/>
      </c>
      <c r="F2454" s="8" t="s">
        <v>18</v>
      </c>
      <c r="H2454" s="23"/>
      <c r="I2454" s="23"/>
      <c r="J2454" s="23"/>
      <c r="K2454" s="23"/>
      <c r="L2454" s="23"/>
    </row>
    <row r="2455" spans="2:13" s="1" customFormat="1" ht="15" hidden="1" customHeight="1" outlineLevel="1" x14ac:dyDescent="0.15">
      <c r="B2455" s="7"/>
      <c r="D2455" s="59" t="s">
        <v>310</v>
      </c>
      <c r="E2455" s="61" t="str" cm="1">
        <f t="array" ref="E2455">IF(MAX((H2449:L2449&lt;H2438:L2438) * (H2449:L2449 &lt;&gt; 0) * (H2455:L2455=0)) &gt;0, "!", "")</f>
        <v/>
      </c>
      <c r="F2455" s="8" t="s">
        <v>18</v>
      </c>
      <c r="H2455" s="23"/>
      <c r="I2455" s="23"/>
      <c r="J2455" s="23"/>
      <c r="K2455" s="23"/>
      <c r="L2455" s="23"/>
    </row>
    <row r="2456" spans="2:13" s="1" customFormat="1" ht="15" hidden="1" customHeight="1" outlineLevel="1" x14ac:dyDescent="0.15">
      <c r="B2456" s="7"/>
      <c r="D2456" s="59" t="s">
        <v>305</v>
      </c>
      <c r="E2456"/>
      <c r="F2456" s="8" t="s">
        <v>18</v>
      </c>
      <c r="H2456" s="29">
        <f>H2454+IF(H2449&lt;H2438, H2455, 0)</f>
        <v>0</v>
      </c>
      <c r="I2456" s="29">
        <f>I2454+IF(I2449&lt;I2438, I2455, 0)</f>
        <v>0</v>
      </c>
      <c r="J2456" s="29">
        <f>J2454+IF(J2449&lt;J2438, J2455, 0)</f>
        <v>0</v>
      </c>
      <c r="K2456" s="29">
        <f>K2454+IF(K2449&lt;K2438, K2455, 0)</f>
        <v>0</v>
      </c>
      <c r="L2456" s="29">
        <f>L2454+IF(L2449&lt;L2438, L2455, 0)</f>
        <v>0</v>
      </c>
    </row>
    <row r="2457" spans="2:13" hidden="1" outlineLevel="1" x14ac:dyDescent="0.15">
      <c r="D2457" s="1"/>
      <c r="E2457" s="1"/>
      <c r="F2457" s="1"/>
      <c r="H2457" s="1"/>
      <c r="I2457" s="1"/>
      <c r="J2457" s="1"/>
      <c r="K2457" s="1"/>
      <c r="L2457" s="1"/>
    </row>
    <row r="2458" spans="2:13" s="1" customFormat="1" ht="18" hidden="1" customHeight="1" outlineLevel="1" x14ac:dyDescent="0.15">
      <c r="B2458" s="7"/>
      <c r="C2458" s="91" t="s">
        <v>10</v>
      </c>
      <c r="D2458" s="91"/>
      <c r="E2458" s="91"/>
      <c r="F2458" s="92"/>
      <c r="G2458" s="92"/>
      <c r="H2458" s="97" t="s">
        <v>4</v>
      </c>
      <c r="I2458" s="92" t="s">
        <v>5</v>
      </c>
      <c r="J2458" s="92" t="s">
        <v>6</v>
      </c>
      <c r="K2458" s="92" t="s">
        <v>257</v>
      </c>
      <c r="L2458" s="92" t="s">
        <v>258</v>
      </c>
      <c r="M2458" s="92"/>
    </row>
    <row r="2459" spans="2:13" ht="10" hidden="1" customHeight="1" outlineLevel="1" x14ac:dyDescent="0.15"/>
    <row r="2460" spans="2:13" s="1" customFormat="1" ht="15" hidden="1" customHeight="1" outlineLevel="1" x14ac:dyDescent="0.15">
      <c r="B2460" s="7"/>
      <c r="D2460" s="9" t="s">
        <v>17</v>
      </c>
      <c r="F2460" s="8" t="s">
        <v>9</v>
      </c>
      <c r="H2460" s="29">
        <f>H2456</f>
        <v>0</v>
      </c>
      <c r="I2460" s="29">
        <f>I2456</f>
        <v>0</v>
      </c>
      <c r="J2460" s="29">
        <f>J2456</f>
        <v>0</v>
      </c>
      <c r="K2460" s="29">
        <f>K2456</f>
        <v>0</v>
      </c>
      <c r="L2460" s="29">
        <f>L2456</f>
        <v>0</v>
      </c>
    </row>
    <row r="2461" spans="2:13" ht="4" hidden="1" customHeight="1" outlineLevel="1" x14ac:dyDescent="0.15">
      <c r="D2461" s="9"/>
      <c r="F2461" s="1"/>
      <c r="H2461" s="1"/>
      <c r="I2461" s="1"/>
      <c r="J2461" s="1"/>
      <c r="K2461" s="1"/>
      <c r="L2461" s="1"/>
    </row>
    <row r="2462" spans="2:13" s="1" customFormat="1" ht="15" hidden="1" customHeight="1" outlineLevel="1" x14ac:dyDescent="0.15">
      <c r="B2462" s="7"/>
      <c r="D2462" s="9" t="s">
        <v>249</v>
      </c>
      <c r="F2462" s="8" t="s">
        <v>9</v>
      </c>
      <c r="H2462" s="29">
        <f>IF(H2449&lt;H2438, H2455, 0)</f>
        <v>0</v>
      </c>
      <c r="I2462" s="29">
        <f>IF(I2449&lt;I2438, I2455, 0)</f>
        <v>0</v>
      </c>
      <c r="J2462" s="29">
        <f>IF(J2449&lt;J2438, J2455, 0)</f>
        <v>0</v>
      </c>
      <c r="K2462" s="29">
        <f>IF(K2449&lt;K2438, K2455, 0)</f>
        <v>0</v>
      </c>
      <c r="L2462" s="29">
        <f>IF(L2449&lt;L2438, L2455, 0)</f>
        <v>0</v>
      </c>
    </row>
    <row r="2463" spans="2:13" ht="4" hidden="1" customHeight="1" outlineLevel="1" x14ac:dyDescent="0.15">
      <c r="D2463" s="9"/>
      <c r="F2463" s="1"/>
      <c r="H2463" s="1"/>
      <c r="I2463" s="1"/>
      <c r="J2463" s="1"/>
      <c r="K2463" s="1"/>
      <c r="L2463" s="1"/>
    </row>
    <row r="2464" spans="2:13" s="1" customFormat="1" ht="15" hidden="1" customHeight="1" outlineLevel="1" x14ac:dyDescent="0.15">
      <c r="B2464" s="7"/>
      <c r="D2464" s="9" t="s">
        <v>11</v>
      </c>
      <c r="F2464" s="8" t="str">
        <f>ReportingCurrencyUnitLables</f>
        <v>USD 000s</v>
      </c>
      <c r="H2464" s="29">
        <f>H2438 * H2456 / 1000</f>
        <v>0</v>
      </c>
      <c r="I2464" s="29">
        <f>I2438 * I2456 / 1000</f>
        <v>0</v>
      </c>
      <c r="J2464" s="29">
        <f>J2438 * J2456 / 1000</f>
        <v>0</v>
      </c>
      <c r="K2464" s="29">
        <f>K2438 * K2456 / 1000</f>
        <v>0</v>
      </c>
      <c r="L2464" s="29">
        <f>L2438 * L2456 / 1000</f>
        <v>0</v>
      </c>
    </row>
    <row r="2465" spans="2:13" ht="4" hidden="1" customHeight="1" outlineLevel="1" x14ac:dyDescent="0.15">
      <c r="D2465" s="9"/>
      <c r="F2465" s="1"/>
      <c r="H2465" s="1"/>
      <c r="I2465" s="1"/>
      <c r="J2465" s="1"/>
      <c r="K2465" s="1"/>
      <c r="L2465" s="1"/>
    </row>
    <row r="2466" spans="2:13" s="1" customFormat="1" ht="15" hidden="1" customHeight="1" outlineLevel="1" x14ac:dyDescent="0.15">
      <c r="B2466" s="7"/>
      <c r="D2466" s="9" t="s">
        <v>13</v>
      </c>
      <c r="F2466" s="8" t="s">
        <v>14</v>
      </c>
      <c r="H2466" s="30">
        <f>IF(H2460=0,0,H2462 / H2460)</f>
        <v>0</v>
      </c>
      <c r="I2466" s="30">
        <f>IF(I2460=0,0,I2462 / I2460)</f>
        <v>0</v>
      </c>
      <c r="J2466" s="30">
        <f>IF(J2460=0,0,J2462 / J2460)</f>
        <v>0</v>
      </c>
      <c r="K2466" s="30">
        <f>IF(K2460=0,0,K2462 / K2460)</f>
        <v>0</v>
      </c>
      <c r="L2466" s="30">
        <f>IF(L2460=0,0,L2462 / L2460)</f>
        <v>0</v>
      </c>
    </row>
    <row r="2467" spans="2:13" ht="4" hidden="1" customHeight="1" outlineLevel="1" x14ac:dyDescent="0.15">
      <c r="D2467" s="9"/>
      <c r="F2467" s="1"/>
      <c r="H2467" s="1"/>
      <c r="I2467" s="1"/>
      <c r="J2467" s="1"/>
      <c r="K2467" s="1"/>
      <c r="L2467" s="1"/>
    </row>
    <row r="2468" spans="2:13" ht="15" hidden="1" customHeight="1" outlineLevel="1" x14ac:dyDescent="0.15">
      <c r="D2468" s="9" t="s">
        <v>302</v>
      </c>
      <c r="F2468" s="8" t="str">
        <f>ReportingCurrencyUnitLables</f>
        <v>USD 000s</v>
      </c>
      <c r="G2468" s="1"/>
      <c r="H2468" s="29">
        <f>MAX(0, H2438-H2449) * H2462 / 1000</f>
        <v>0</v>
      </c>
      <c r="I2468" s="29">
        <f t="shared" ref="I2468:L2468" si="79">MAX(0, I2438-I2449) * I2462 / 1000</f>
        <v>0</v>
      </c>
      <c r="J2468" s="29">
        <f t="shared" si="79"/>
        <v>0</v>
      </c>
      <c r="K2468" s="29">
        <f t="shared" si="79"/>
        <v>0</v>
      </c>
      <c r="L2468" s="29">
        <f t="shared" si="79"/>
        <v>0</v>
      </c>
    </row>
    <row r="2469" spans="2:13" ht="4" hidden="1" customHeight="1" outlineLevel="1" x14ac:dyDescent="0.15">
      <c r="D2469" s="9"/>
      <c r="F2469" s="1"/>
      <c r="H2469" s="1"/>
      <c r="I2469" s="1"/>
      <c r="J2469" s="1"/>
      <c r="K2469" s="1"/>
      <c r="L2469" s="1"/>
    </row>
    <row r="2470" spans="2:13" s="1" customFormat="1" ht="15" hidden="1" customHeight="1" outlineLevel="1" x14ac:dyDescent="0.15">
      <c r="B2470" s="7"/>
      <c r="D2470" s="9" t="s">
        <v>252</v>
      </c>
      <c r="F2470" s="8" t="s">
        <v>250</v>
      </c>
      <c r="H2470" s="30">
        <f>IF(H2464=0, 0, H2468/H2464)</f>
        <v>0</v>
      </c>
      <c r="I2470" s="30">
        <f>IF(I2464=0, 0, I2468/I2464)</f>
        <v>0</v>
      </c>
      <c r="J2470" s="30">
        <f>IF(J2464=0, 0, J2468/J2464)</f>
        <v>0</v>
      </c>
      <c r="K2470" s="30">
        <f>IF(K2464=0, 0, K2468/K2464)</f>
        <v>0</v>
      </c>
      <c r="L2470" s="30">
        <f>IF(L2464=0, 0, L2468/L2464)</f>
        <v>0</v>
      </c>
    </row>
    <row r="2471" spans="2:13" ht="4" hidden="1" customHeight="1" outlineLevel="1" x14ac:dyDescent="0.15">
      <c r="D2471" s="9"/>
      <c r="F2471" s="1"/>
      <c r="H2471" s="1"/>
      <c r="I2471" s="1"/>
      <c r="J2471" s="1"/>
      <c r="K2471" s="1"/>
      <c r="L2471" s="1"/>
    </row>
    <row r="2472" spans="2:13" s="1" customFormat="1" ht="15" hidden="1" customHeight="1" outlineLevel="1" x14ac:dyDescent="0.15">
      <c r="B2472" s="7"/>
      <c r="C2472" s="7"/>
      <c r="D2472" s="9" t="s">
        <v>251</v>
      </c>
      <c r="F2472" s="8" t="s">
        <v>259</v>
      </c>
      <c r="H2472" s="31"/>
      <c r="I2472" s="30">
        <f>IF(H2470=0, 0, -(I2470-H2470) / H2470)</f>
        <v>0</v>
      </c>
      <c r="J2472" s="30">
        <f>IF(I2470=0, 0, -(J2470-I2470) / I2470)</f>
        <v>0</v>
      </c>
      <c r="K2472" s="30">
        <f>IF(J2470=0, 0, -(K2470-J2470) / J2470)</f>
        <v>0</v>
      </c>
      <c r="L2472" s="30">
        <f>IF(K2470=0, 0, -(L2470-K2470) / K2470)</f>
        <v>0</v>
      </c>
    </row>
    <row r="2473" spans="2:13" hidden="1" outlineLevel="1" x14ac:dyDescent="0.15"/>
    <row r="2474" spans="2:13" s="1" customFormat="1" ht="18" hidden="1" customHeight="1" outlineLevel="1" x14ac:dyDescent="0.15">
      <c r="B2474" s="7"/>
      <c r="C2474" s="91" t="s">
        <v>241</v>
      </c>
      <c r="D2474" s="91"/>
      <c r="E2474" s="93">
        <f>IF(AND(J2425 = "Yes", OR(ISBLANK(Worker_Type_Filter), Worker_Type_Filter = H2430),
 OR(ISBLANK(Country_Filter), Country_Filter = J2430)), 1, 0)</f>
        <v>1</v>
      </c>
      <c r="F2474" s="92"/>
      <c r="G2474" s="92"/>
      <c r="H2474" s="92" t="s">
        <v>4</v>
      </c>
      <c r="I2474" s="92" t="s">
        <v>5</v>
      </c>
      <c r="J2474" s="92" t="s">
        <v>6</v>
      </c>
      <c r="K2474" s="92" t="s">
        <v>257</v>
      </c>
      <c r="L2474" s="92" t="s">
        <v>258</v>
      </c>
      <c r="M2474" s="92"/>
    </row>
    <row r="2475" spans="2:13" ht="10" hidden="1" customHeight="1" outlineLevel="1" x14ac:dyDescent="0.15">
      <c r="C2475" s="43" t="s">
        <v>248</v>
      </c>
    </row>
    <row r="2476" spans="2:13" ht="4" hidden="1" customHeight="1" outlineLevel="1" x14ac:dyDescent="0.15"/>
    <row r="2477" spans="2:13" s="1" customFormat="1" ht="15" hidden="1" customHeight="1" outlineLevel="1" x14ac:dyDescent="0.15">
      <c r="B2477" s="7"/>
      <c r="C2477" s="19">
        <v>1</v>
      </c>
      <c r="D2477" s="9" t="s">
        <v>17</v>
      </c>
      <c r="F2477" s="8" t="s">
        <v>9</v>
      </c>
      <c r="H2477" s="29">
        <f>H2460 * $E2474</f>
        <v>0</v>
      </c>
      <c r="I2477" s="29">
        <f>I2460 * $E2474</f>
        <v>0</v>
      </c>
      <c r="J2477" s="29">
        <f>J2460 * $E2474</f>
        <v>0</v>
      </c>
      <c r="K2477" s="29">
        <f>K2460 * $E2474</f>
        <v>0</v>
      </c>
      <c r="L2477" s="29">
        <f>L2460 * $E2474</f>
        <v>0</v>
      </c>
    </row>
    <row r="2478" spans="2:13" ht="4" hidden="1" customHeight="1" outlineLevel="1" x14ac:dyDescent="0.15">
      <c r="D2478" s="9"/>
      <c r="F2478" s="1"/>
      <c r="H2478" s="1"/>
      <c r="I2478" s="1"/>
      <c r="J2478" s="1"/>
      <c r="K2478" s="1"/>
      <c r="L2478" s="1"/>
    </row>
    <row r="2479" spans="2:13" s="1" customFormat="1" ht="15" hidden="1" customHeight="1" outlineLevel="1" x14ac:dyDescent="0.15">
      <c r="B2479" s="7"/>
      <c r="C2479" s="19">
        <v>2</v>
      </c>
      <c r="D2479" s="9" t="s">
        <v>249</v>
      </c>
      <c r="F2479" s="8" t="s">
        <v>9</v>
      </c>
      <c r="H2479" s="29">
        <f>H2462 * $E2474</f>
        <v>0</v>
      </c>
      <c r="I2479" s="29">
        <f>I2462 * $E2474</f>
        <v>0</v>
      </c>
      <c r="J2479" s="29">
        <f>J2462 * $E2474</f>
        <v>0</v>
      </c>
      <c r="K2479" s="29">
        <f>K2462 * $E2474</f>
        <v>0</v>
      </c>
      <c r="L2479" s="29">
        <f>L2462 * $E2474</f>
        <v>0</v>
      </c>
    </row>
    <row r="2480" spans="2:13" ht="4" hidden="1" customHeight="1" outlineLevel="1" x14ac:dyDescent="0.15">
      <c r="D2480" s="9"/>
      <c r="F2480" s="1"/>
      <c r="H2480" s="1"/>
      <c r="I2480" s="1"/>
      <c r="J2480" s="1"/>
      <c r="K2480" s="1"/>
      <c r="L2480" s="1"/>
    </row>
    <row r="2481" spans="2:14" s="1" customFormat="1" ht="15" hidden="1" customHeight="1" outlineLevel="1" x14ac:dyDescent="0.15">
      <c r="B2481" s="7"/>
      <c r="C2481" s="19">
        <v>3</v>
      </c>
      <c r="D2481" s="9" t="s">
        <v>11</v>
      </c>
      <c r="F2481" s="8" t="str">
        <f>ReportingCurrencyUnitLables</f>
        <v>USD 000s</v>
      </c>
      <c r="H2481" s="29">
        <f>H2464 * $E2474</f>
        <v>0</v>
      </c>
      <c r="I2481" s="29">
        <f>I2464 * $E2474</f>
        <v>0</v>
      </c>
      <c r="J2481" s="29">
        <f>J2464 * $E2474</f>
        <v>0</v>
      </c>
      <c r="K2481" s="29">
        <f>K2464 * $E2474</f>
        <v>0</v>
      </c>
      <c r="L2481" s="29">
        <f>L2464 * $E2474</f>
        <v>0</v>
      </c>
    </row>
    <row r="2482" spans="2:14" ht="4" hidden="1" customHeight="1" outlineLevel="1" x14ac:dyDescent="0.15">
      <c r="D2482" s="9"/>
      <c r="F2482" s="1"/>
      <c r="H2482" s="1"/>
      <c r="I2482" s="1"/>
      <c r="J2482" s="1"/>
      <c r="K2482" s="1"/>
      <c r="L2482" s="1"/>
    </row>
    <row r="2483" spans="2:14" s="1" customFormat="1" ht="15" hidden="1" customHeight="1" outlineLevel="1" x14ac:dyDescent="0.15">
      <c r="B2483" s="7"/>
      <c r="C2483" s="19">
        <v>4</v>
      </c>
      <c r="D2483" s="9" t="s">
        <v>256</v>
      </c>
      <c r="F2483" s="8" t="str">
        <f>ReportingCurrencyUnitLables</f>
        <v>USD 000s</v>
      </c>
      <c r="H2483" s="29">
        <f>H2468 * $E2474</f>
        <v>0</v>
      </c>
      <c r="I2483" s="29">
        <f>I2468 * $E2474</f>
        <v>0</v>
      </c>
      <c r="J2483" s="29">
        <f>J2468 * $E2474</f>
        <v>0</v>
      </c>
      <c r="K2483" s="29">
        <f>K2468 * $E2474</f>
        <v>0</v>
      </c>
      <c r="L2483" s="29">
        <f>L2468 * $E2474</f>
        <v>0</v>
      </c>
    </row>
    <row r="2484" spans="2:14" ht="4" hidden="1" customHeight="1" outlineLevel="1" x14ac:dyDescent="0.15">
      <c r="D2484" s="9"/>
      <c r="F2484" s="1"/>
      <c r="H2484" s="1"/>
      <c r="I2484" s="1"/>
      <c r="J2484" s="1"/>
      <c r="K2484" s="1"/>
      <c r="L2484" s="1"/>
    </row>
    <row r="2485" spans="2:14" ht="10" hidden="1" customHeight="1" outlineLevel="1" x14ac:dyDescent="0.15">
      <c r="B2485" s="44"/>
      <c r="C2485" s="41"/>
      <c r="D2485" s="41"/>
      <c r="E2485" s="41"/>
      <c r="F2485" s="41"/>
      <c r="G2485" s="41"/>
      <c r="H2485" s="41"/>
      <c r="I2485" s="45"/>
      <c r="J2485" s="45"/>
      <c r="K2485" s="45"/>
      <c r="L2485" s="41"/>
      <c r="M2485" s="41"/>
      <c r="N2485" s="1"/>
    </row>
    <row r="2486" spans="2:14" ht="10" customHeight="1" x14ac:dyDescent="0.15">
      <c r="B2486" s="44"/>
      <c r="C2486" s="41"/>
      <c r="D2486" s="41"/>
      <c r="E2486" s="41"/>
      <c r="F2486" s="41"/>
      <c r="G2486" s="41"/>
      <c r="H2486" s="41"/>
      <c r="I2486" s="45"/>
      <c r="J2486" s="45"/>
      <c r="K2486" s="45"/>
      <c r="L2486" s="41"/>
      <c r="M2486" s="41"/>
      <c r="N2486" s="1"/>
    </row>
    <row r="2487" spans="2:14" s="1" customFormat="1" ht="19" collapsed="1" x14ac:dyDescent="0.15">
      <c r="B2487" s="83" cm="1">
        <f t="array" aca="1" ref="B2487" ca="1">MAX($B$2:OFFSET(B2487,-1,0)+1)</f>
        <v>41</v>
      </c>
      <c r="C2487" s="84" t="str">
        <f>UPPER(J2492) &amp;" / " &amp; K2492  &amp; " / " &amp; L2492 &amp; " / " &amp; H2492</f>
        <v xml:space="preserve"> /  /  / </v>
      </c>
      <c r="D2487" s="84"/>
      <c r="E2487" s="41"/>
      <c r="F2487" s="41"/>
      <c r="G2487" s="41"/>
      <c r="H2487" s="61" t="str">
        <f>IF(COUNTIF(E2489:E2545, "!")&gt;0, "!", "")</f>
        <v/>
      </c>
      <c r="I2487" s="18" t="s">
        <v>240</v>
      </c>
      <c r="J2487" s="2" t="s">
        <v>210</v>
      </c>
      <c r="K2487" s="18" t="s">
        <v>267</v>
      </c>
      <c r="L2487" s="42">
        <f>E2536</f>
        <v>1</v>
      </c>
      <c r="M2487" s="41"/>
    </row>
    <row r="2488" spans="2:14" s="1" customFormat="1" ht="4" hidden="1" customHeight="1" outlineLevel="1" x14ac:dyDescent="0.15">
      <c r="B2488" s="88"/>
      <c r="C2488" s="89"/>
      <c r="D2488" s="89"/>
      <c r="E2488" s="89"/>
      <c r="F2488" s="89"/>
      <c r="G2488" s="89"/>
      <c r="H2488" s="89"/>
      <c r="I2488" s="90"/>
      <c r="J2488" s="90"/>
      <c r="K2488" s="90"/>
      <c r="L2488" s="89"/>
      <c r="M2488" s="89"/>
    </row>
    <row r="2489" spans="2:14" ht="10" hidden="1" customHeight="1" outlineLevel="1" x14ac:dyDescent="0.15"/>
    <row r="2490" spans="2:14" ht="15" hidden="1" customHeight="1" outlineLevel="1" x14ac:dyDescent="0.15">
      <c r="D2490" s="1"/>
      <c r="E2490" s="1"/>
      <c r="H2490" s="4" t="s">
        <v>1</v>
      </c>
      <c r="J2490" s="4" t="s">
        <v>0</v>
      </c>
      <c r="K2490" s="4" t="s">
        <v>209</v>
      </c>
      <c r="L2490" s="4" t="s">
        <v>264</v>
      </c>
    </row>
    <row r="2491" spans="2:14" ht="5" hidden="1" customHeight="1" outlineLevel="1" x14ac:dyDescent="0.15">
      <c r="D2491" s="1"/>
      <c r="E2491" s="1"/>
      <c r="H2491" s="1"/>
      <c r="J2491" s="1"/>
      <c r="K2491" s="1"/>
      <c r="L2491" s="1"/>
    </row>
    <row r="2492" spans="2:14" ht="15" hidden="1" customHeight="1" outlineLevel="1" x14ac:dyDescent="0.15">
      <c r="D2492" s="9" t="s">
        <v>2</v>
      </c>
      <c r="E2492" s="1"/>
      <c r="H2492" s="2"/>
      <c r="J2492" s="2"/>
      <c r="K2492" s="2"/>
      <c r="L2492" s="2"/>
    </row>
    <row r="2493" spans="2:14" hidden="1" outlineLevel="1" x14ac:dyDescent="0.15">
      <c r="D2493" s="1"/>
      <c r="E2493" s="1"/>
      <c r="F2493" s="1"/>
      <c r="H2493" s="1"/>
      <c r="I2493" s="1"/>
      <c r="J2493" s="1"/>
      <c r="K2493" s="1"/>
      <c r="L2493" s="1"/>
    </row>
    <row r="2494" spans="2:14" s="1" customFormat="1" ht="18" hidden="1" customHeight="1" outlineLevel="1" x14ac:dyDescent="0.15">
      <c r="B2494" s="7"/>
      <c r="C2494" s="91" t="s">
        <v>3</v>
      </c>
      <c r="D2494" s="91"/>
      <c r="E2494" s="91"/>
      <c r="F2494" s="92"/>
      <c r="G2494" s="92"/>
      <c r="H2494" s="92" t="s">
        <v>4</v>
      </c>
      <c r="I2494" s="92" t="s">
        <v>5</v>
      </c>
      <c r="J2494" s="92" t="s">
        <v>6</v>
      </c>
      <c r="K2494" s="92" t="s">
        <v>257</v>
      </c>
      <c r="L2494" s="92" t="s">
        <v>258</v>
      </c>
      <c r="M2494" s="92"/>
    </row>
    <row r="2495" spans="2:14" ht="10" hidden="1" customHeight="1" outlineLevel="1" x14ac:dyDescent="0.15">
      <c r="H2495" s="1"/>
      <c r="I2495" s="1"/>
      <c r="J2495" s="1"/>
      <c r="K2495" s="1"/>
      <c r="L2495" s="1"/>
    </row>
    <row r="2496" spans="2:14" s="1" customFormat="1" ht="15" hidden="1" customHeight="1" outlineLevel="1" x14ac:dyDescent="0.15">
      <c r="B2496" s="7"/>
      <c r="D2496" s="9" t="s">
        <v>3</v>
      </c>
      <c r="F2496" s="17" t="s">
        <v>321</v>
      </c>
      <c r="H2496" s="22"/>
      <c r="I2496" s="22"/>
      <c r="J2496" s="22"/>
      <c r="K2496" s="22"/>
      <c r="L2496" s="22"/>
    </row>
    <row r="2497" spans="2:13" ht="4" hidden="1" customHeight="1" outlineLevel="1" x14ac:dyDescent="0.15">
      <c r="D2497" s="1"/>
      <c r="E2497" s="1"/>
      <c r="F2497" s="1"/>
      <c r="H2497" s="1"/>
      <c r="I2497" s="1"/>
      <c r="J2497" s="1"/>
      <c r="K2497" s="1"/>
      <c r="L2497" s="1"/>
    </row>
    <row r="2498" spans="2:13" s="1" customFormat="1" ht="15" hidden="1" customHeight="1" outlineLevel="1" x14ac:dyDescent="0.15">
      <c r="B2498" s="7"/>
      <c r="D2498" s="9" t="s">
        <v>246</v>
      </c>
      <c r="F2498" s="8" t="str">
        <f>F2500 &amp; ":" &amp; F2496</f>
        <v>USD:[currency code]</v>
      </c>
      <c r="H2498" s="24"/>
      <c r="I2498" s="24"/>
      <c r="J2498" s="24"/>
      <c r="K2498" s="24"/>
      <c r="L2498" s="24"/>
    </row>
    <row r="2499" spans="2:13" ht="4" hidden="1" customHeight="1" outlineLevel="1" x14ac:dyDescent="0.15">
      <c r="D2499" s="1"/>
      <c r="E2499" s="1"/>
      <c r="F2499" s="1"/>
      <c r="H2499" s="1"/>
      <c r="I2499" s="1"/>
      <c r="J2499" s="1"/>
      <c r="K2499" s="1"/>
      <c r="L2499" s="1"/>
    </row>
    <row r="2500" spans="2:13" s="1" customFormat="1" ht="15" hidden="1" customHeight="1" outlineLevel="1" x14ac:dyDescent="0.15">
      <c r="B2500" s="7"/>
      <c r="D2500" s="9" t="s">
        <v>16</v>
      </c>
      <c r="F2500" s="8" t="str">
        <f>ReportingCurrency</f>
        <v>USD</v>
      </c>
      <c r="H2500" s="28">
        <f>IF(H2498=0, 0, H2496/H2498)</f>
        <v>0</v>
      </c>
      <c r="I2500" s="28">
        <f>IF(I2498=0, 0, I2496/I2498)</f>
        <v>0</v>
      </c>
      <c r="J2500" s="28">
        <f>IF(J2498=0, 0, J2496/J2498)</f>
        <v>0</v>
      </c>
      <c r="K2500" s="28">
        <f>IF(K2498=0, 0, K2496/K2498)</f>
        <v>0</v>
      </c>
      <c r="L2500" s="28">
        <f>IF(L2498=0, 0, L2496/L2498)</f>
        <v>0</v>
      </c>
    </row>
    <row r="2501" spans="2:13" ht="4" hidden="1" customHeight="1" outlineLevel="1" x14ac:dyDescent="0.15">
      <c r="D2501" s="1"/>
      <c r="E2501" s="1"/>
      <c r="F2501" s="1"/>
      <c r="H2501" s="1"/>
      <c r="I2501" s="1"/>
      <c r="J2501" s="1"/>
      <c r="K2501" s="1"/>
      <c r="L2501" s="1"/>
    </row>
    <row r="2502" spans="2:13" s="1" customFormat="1" ht="15" hidden="1" customHeight="1" outlineLevel="1" x14ac:dyDescent="0.15">
      <c r="B2502" s="7"/>
      <c r="D2502" s="9" t="s">
        <v>253</v>
      </c>
      <c r="F2502" s="8" t="s">
        <v>254</v>
      </c>
      <c r="H2502" s="2"/>
      <c r="I2502" s="2"/>
      <c r="J2502" s="2"/>
      <c r="K2502" s="2"/>
      <c r="L2502" s="2"/>
    </row>
    <row r="2503" spans="2:13" ht="4" hidden="1" customHeight="1" outlineLevel="1" x14ac:dyDescent="0.15">
      <c r="D2503" s="1"/>
      <c r="E2503" s="1"/>
      <c r="F2503" s="1"/>
      <c r="H2503" s="1"/>
      <c r="I2503" s="1"/>
      <c r="J2503" s="1"/>
      <c r="K2503" s="1"/>
      <c r="L2503" s="1"/>
    </row>
    <row r="2504" spans="2:13" s="1" customFormat="1" ht="15" hidden="1" customHeight="1" outlineLevel="1" x14ac:dyDescent="0.15">
      <c r="B2504" s="7"/>
      <c r="D2504" s="9" t="s">
        <v>280</v>
      </c>
      <c r="F2504" s="8" t="s">
        <v>255</v>
      </c>
      <c r="H2504" s="25"/>
      <c r="I2504" s="25"/>
      <c r="J2504" s="25"/>
      <c r="K2504" s="25"/>
      <c r="L2504" s="25"/>
    </row>
    <row r="2505" spans="2:13" hidden="1" outlineLevel="1" x14ac:dyDescent="0.15">
      <c r="D2505" s="1"/>
      <c r="E2505" s="1"/>
      <c r="F2505" s="1"/>
      <c r="H2505" s="1"/>
      <c r="I2505" s="1"/>
      <c r="J2505" s="1"/>
      <c r="K2505" s="1"/>
      <c r="L2505" s="1"/>
    </row>
    <row r="2506" spans="2:13" s="1" customFormat="1" ht="18" hidden="1" customHeight="1" outlineLevel="1" x14ac:dyDescent="0.15">
      <c r="B2506" s="7"/>
      <c r="C2506" s="91" t="s">
        <v>311</v>
      </c>
      <c r="D2506" s="91"/>
      <c r="E2506" s="91"/>
      <c r="F2506" s="92"/>
      <c r="G2506" s="92"/>
      <c r="H2506" s="92" t="s">
        <v>4</v>
      </c>
      <c r="I2506" s="92" t="s">
        <v>5</v>
      </c>
      <c r="J2506" s="92" t="s">
        <v>6</v>
      </c>
      <c r="K2506" s="92" t="s">
        <v>257</v>
      </c>
      <c r="L2506" s="92" t="s">
        <v>258</v>
      </c>
      <c r="M2506" s="92"/>
    </row>
    <row r="2507" spans="2:13" ht="10" hidden="1" customHeight="1" outlineLevel="1" x14ac:dyDescent="0.15">
      <c r="H2507" s="1"/>
      <c r="I2507" s="1"/>
      <c r="J2507" s="1"/>
      <c r="K2507" s="1"/>
      <c r="L2507" s="1"/>
    </row>
    <row r="2508" spans="2:13" s="1" customFormat="1" ht="15" hidden="1" customHeight="1" outlineLevel="1" x14ac:dyDescent="0.15">
      <c r="B2508" s="7"/>
      <c r="C2508" s="62"/>
      <c r="D2508" s="9" t="s">
        <v>318</v>
      </c>
      <c r="E2508"/>
      <c r="F2508" s="58" t="str">
        <f>F2496</f>
        <v>[currency code]</v>
      </c>
      <c r="H2508" s="23"/>
      <c r="I2508" s="23"/>
      <c r="J2508" s="23"/>
      <c r="K2508" s="23"/>
      <c r="L2508" s="23"/>
    </row>
    <row r="2509" spans="2:13" ht="10" hidden="1" customHeight="1" outlineLevel="1" x14ac:dyDescent="0.15">
      <c r="D2509" s="1"/>
      <c r="F2509" s="1"/>
      <c r="H2509" s="1"/>
      <c r="I2509" s="1"/>
      <c r="J2509" s="1"/>
      <c r="K2509" s="1"/>
      <c r="L2509" s="1"/>
    </row>
    <row r="2510" spans="2:13" ht="15" hidden="1" customHeight="1" outlineLevel="1" x14ac:dyDescent="0.15">
      <c r="D2510" s="60"/>
      <c r="F2510" s="1"/>
      <c r="H2510" s="98" t="s">
        <v>312</v>
      </c>
      <c r="I2510" s="1"/>
      <c r="J2510" s="1"/>
      <c r="K2510" s="1"/>
      <c r="L2510" s="1"/>
    </row>
    <row r="2511" spans="2:13" s="1" customFormat="1" ht="15" hidden="1" customHeight="1" outlineLevel="1" x14ac:dyDescent="0.15">
      <c r="B2511" s="7"/>
      <c r="D2511" s="9" t="s">
        <v>319</v>
      </c>
      <c r="E2511"/>
      <c r="F2511" s="8" t="str">
        <f t="shared" ref="F2511" si="80">ReportingCurrency</f>
        <v>USD</v>
      </c>
      <c r="H2511" s="28">
        <f>IF(H2498=0, 0, H2508/H2498)</f>
        <v>0</v>
      </c>
      <c r="I2511" s="28">
        <f>IF(I2498=0, 0, I2508/I2498)</f>
        <v>0</v>
      </c>
      <c r="J2511" s="28">
        <f>IF(J2498=0, 0, J2508/J2498)</f>
        <v>0</v>
      </c>
      <c r="K2511" s="28">
        <f>IF(K2498=0, 0, K2508/K2498)</f>
        <v>0</v>
      </c>
      <c r="L2511" s="28">
        <f>IF(L2498=0, 0, L2508/L2498)</f>
        <v>0</v>
      </c>
    </row>
    <row r="2512" spans="2:13" hidden="1" outlineLevel="1" x14ac:dyDescent="0.15"/>
    <row r="2513" spans="2:13" s="1" customFormat="1" ht="18" hidden="1" customHeight="1" outlineLevel="1" x14ac:dyDescent="0.15">
      <c r="B2513" s="7"/>
      <c r="C2513" s="91" t="s">
        <v>8</v>
      </c>
      <c r="D2513" s="91"/>
      <c r="E2513" s="91"/>
      <c r="F2513" s="92"/>
      <c r="G2513" s="92"/>
      <c r="H2513" s="92" t="s">
        <v>4</v>
      </c>
      <c r="I2513" s="92" t="s">
        <v>5</v>
      </c>
      <c r="J2513" s="92" t="s">
        <v>6</v>
      </c>
      <c r="K2513" s="92" t="s">
        <v>257</v>
      </c>
      <c r="L2513" s="92" t="s">
        <v>258</v>
      </c>
      <c r="M2513" s="92"/>
    </row>
    <row r="2514" spans="2:13" ht="10" hidden="1" customHeight="1" outlineLevel="1" x14ac:dyDescent="0.15">
      <c r="H2514" s="1"/>
      <c r="I2514" s="1"/>
      <c r="J2514" s="1"/>
      <c r="K2514" s="1"/>
      <c r="L2514" s="1"/>
    </row>
    <row r="2515" spans="2:13" ht="15" hidden="1" customHeight="1" outlineLevel="1" x14ac:dyDescent="0.15">
      <c r="D2515" s="9" t="s">
        <v>8</v>
      </c>
      <c r="F2515" s="1"/>
      <c r="H2515" s="99" t="str" cm="1">
        <f t="array" ref="H2515">IF(OR(E2516:E2517 = "!"), "Red alert = missing data","")</f>
        <v/>
      </c>
      <c r="I2515" s="1"/>
      <c r="J2515" s="1"/>
      <c r="K2515" s="1"/>
      <c r="L2515" s="1"/>
    </row>
    <row r="2516" spans="2:13" s="1" customFormat="1" ht="15" hidden="1" customHeight="1" outlineLevel="1" x14ac:dyDescent="0.15">
      <c r="B2516" s="7"/>
      <c r="D2516" s="59" t="s">
        <v>309</v>
      </c>
      <c r="E2516" s="61" t="str" cm="1">
        <f t="array" ref="E2516">IF(MAX((H2511:L2511&gt;=H2500:L2500) * (H2511:L2511 &lt;&gt; 0) * (H2516:L2516=0)) &gt;0, "!", "")</f>
        <v/>
      </c>
      <c r="F2516" s="8" t="s">
        <v>18</v>
      </c>
      <c r="H2516" s="23"/>
      <c r="I2516" s="23"/>
      <c r="J2516" s="23"/>
      <c r="K2516" s="23"/>
      <c r="L2516" s="23"/>
    </row>
    <row r="2517" spans="2:13" s="1" customFormat="1" ht="15" hidden="1" customHeight="1" outlineLevel="1" x14ac:dyDescent="0.15">
      <c r="B2517" s="7"/>
      <c r="D2517" s="59" t="s">
        <v>310</v>
      </c>
      <c r="E2517" s="61" t="str" cm="1">
        <f t="array" ref="E2517">IF(MAX((H2511:L2511&lt;H2500:L2500) * (H2511:L2511 &lt;&gt; 0) * (H2517:L2517=0)) &gt;0, "!", "")</f>
        <v/>
      </c>
      <c r="F2517" s="8" t="s">
        <v>18</v>
      </c>
      <c r="H2517" s="23"/>
      <c r="I2517" s="23"/>
      <c r="J2517" s="23"/>
      <c r="K2517" s="23"/>
      <c r="L2517" s="23"/>
    </row>
    <row r="2518" spans="2:13" s="1" customFormat="1" ht="15" hidden="1" customHeight="1" outlineLevel="1" x14ac:dyDescent="0.15">
      <c r="B2518" s="7"/>
      <c r="D2518" s="59" t="s">
        <v>305</v>
      </c>
      <c r="E2518"/>
      <c r="F2518" s="8" t="s">
        <v>18</v>
      </c>
      <c r="H2518" s="29">
        <f>H2516+IF(H2511&lt;H2500, H2517, 0)</f>
        <v>0</v>
      </c>
      <c r="I2518" s="29">
        <f>I2516+IF(I2511&lt;I2500, I2517, 0)</f>
        <v>0</v>
      </c>
      <c r="J2518" s="29">
        <f>J2516+IF(J2511&lt;J2500, J2517, 0)</f>
        <v>0</v>
      </c>
      <c r="K2518" s="29">
        <f>K2516+IF(K2511&lt;K2500, K2517, 0)</f>
        <v>0</v>
      </c>
      <c r="L2518" s="29">
        <f>L2516+IF(L2511&lt;L2500, L2517, 0)</f>
        <v>0</v>
      </c>
    </row>
    <row r="2519" spans="2:13" hidden="1" outlineLevel="1" x14ac:dyDescent="0.15">
      <c r="D2519" s="1"/>
      <c r="E2519" s="1"/>
      <c r="F2519" s="1"/>
      <c r="H2519" s="1"/>
      <c r="I2519" s="1"/>
      <c r="J2519" s="1"/>
      <c r="K2519" s="1"/>
      <c r="L2519" s="1"/>
    </row>
    <row r="2520" spans="2:13" s="1" customFormat="1" ht="18" hidden="1" customHeight="1" outlineLevel="1" x14ac:dyDescent="0.15">
      <c r="B2520" s="7"/>
      <c r="C2520" s="91" t="s">
        <v>10</v>
      </c>
      <c r="D2520" s="91"/>
      <c r="E2520" s="91"/>
      <c r="F2520" s="92"/>
      <c r="G2520" s="92"/>
      <c r="H2520" s="97" t="s">
        <v>4</v>
      </c>
      <c r="I2520" s="92" t="s">
        <v>5</v>
      </c>
      <c r="J2520" s="92" t="s">
        <v>6</v>
      </c>
      <c r="K2520" s="92" t="s">
        <v>257</v>
      </c>
      <c r="L2520" s="92" t="s">
        <v>258</v>
      </c>
      <c r="M2520" s="92"/>
    </row>
    <row r="2521" spans="2:13" ht="10" hidden="1" customHeight="1" outlineLevel="1" x14ac:dyDescent="0.15"/>
    <row r="2522" spans="2:13" s="1" customFormat="1" ht="15" hidden="1" customHeight="1" outlineLevel="1" x14ac:dyDescent="0.15">
      <c r="B2522" s="7"/>
      <c r="D2522" s="9" t="s">
        <v>17</v>
      </c>
      <c r="F2522" s="8" t="s">
        <v>9</v>
      </c>
      <c r="H2522" s="29">
        <f>H2518</f>
        <v>0</v>
      </c>
      <c r="I2522" s="29">
        <f>I2518</f>
        <v>0</v>
      </c>
      <c r="J2522" s="29">
        <f>J2518</f>
        <v>0</v>
      </c>
      <c r="K2522" s="29">
        <f>K2518</f>
        <v>0</v>
      </c>
      <c r="L2522" s="29">
        <f>L2518</f>
        <v>0</v>
      </c>
    </row>
    <row r="2523" spans="2:13" ht="4" hidden="1" customHeight="1" outlineLevel="1" x14ac:dyDescent="0.15">
      <c r="D2523" s="9"/>
      <c r="F2523" s="1"/>
      <c r="H2523" s="1"/>
      <c r="I2523" s="1"/>
      <c r="J2523" s="1"/>
      <c r="K2523" s="1"/>
      <c r="L2523" s="1"/>
    </row>
    <row r="2524" spans="2:13" s="1" customFormat="1" ht="15" hidden="1" customHeight="1" outlineLevel="1" x14ac:dyDescent="0.15">
      <c r="B2524" s="7"/>
      <c r="D2524" s="9" t="s">
        <v>249</v>
      </c>
      <c r="F2524" s="8" t="s">
        <v>9</v>
      </c>
      <c r="H2524" s="29">
        <f>IF(H2511&lt;H2500, H2517, 0)</f>
        <v>0</v>
      </c>
      <c r="I2524" s="29">
        <f>IF(I2511&lt;I2500, I2517, 0)</f>
        <v>0</v>
      </c>
      <c r="J2524" s="29">
        <f>IF(J2511&lt;J2500, J2517, 0)</f>
        <v>0</v>
      </c>
      <c r="K2524" s="29">
        <f>IF(K2511&lt;K2500, K2517, 0)</f>
        <v>0</v>
      </c>
      <c r="L2524" s="29">
        <f>IF(L2511&lt;L2500, L2517, 0)</f>
        <v>0</v>
      </c>
    </row>
    <row r="2525" spans="2:13" ht="4" hidden="1" customHeight="1" outlineLevel="1" x14ac:dyDescent="0.15">
      <c r="D2525" s="9"/>
      <c r="F2525" s="1"/>
      <c r="H2525" s="1"/>
      <c r="I2525" s="1"/>
      <c r="J2525" s="1"/>
      <c r="K2525" s="1"/>
      <c r="L2525" s="1"/>
    </row>
    <row r="2526" spans="2:13" s="1" customFormat="1" ht="15" hidden="1" customHeight="1" outlineLevel="1" x14ac:dyDescent="0.15">
      <c r="B2526" s="7"/>
      <c r="D2526" s="9" t="s">
        <v>11</v>
      </c>
      <c r="F2526" s="8" t="str">
        <f>ReportingCurrencyUnitLables</f>
        <v>USD 000s</v>
      </c>
      <c r="H2526" s="29">
        <f>H2500 * H2518 / 1000</f>
        <v>0</v>
      </c>
      <c r="I2526" s="29">
        <f>I2500 * I2518 / 1000</f>
        <v>0</v>
      </c>
      <c r="J2526" s="29">
        <f>J2500 * J2518 / 1000</f>
        <v>0</v>
      </c>
      <c r="K2526" s="29">
        <f>K2500 * K2518 / 1000</f>
        <v>0</v>
      </c>
      <c r="L2526" s="29">
        <f>L2500 * L2518 / 1000</f>
        <v>0</v>
      </c>
    </row>
    <row r="2527" spans="2:13" ht="4" hidden="1" customHeight="1" outlineLevel="1" x14ac:dyDescent="0.15">
      <c r="D2527" s="9"/>
      <c r="F2527" s="1"/>
      <c r="H2527" s="1"/>
      <c r="I2527" s="1"/>
      <c r="J2527" s="1"/>
      <c r="K2527" s="1"/>
      <c r="L2527" s="1"/>
    </row>
    <row r="2528" spans="2:13" s="1" customFormat="1" ht="15" hidden="1" customHeight="1" outlineLevel="1" x14ac:dyDescent="0.15">
      <c r="B2528" s="7"/>
      <c r="D2528" s="9" t="s">
        <v>13</v>
      </c>
      <c r="F2528" s="8" t="s">
        <v>14</v>
      </c>
      <c r="H2528" s="30">
        <f>IF(H2522=0,0,H2524 / H2522)</f>
        <v>0</v>
      </c>
      <c r="I2528" s="30">
        <f>IF(I2522=0,0,I2524 / I2522)</f>
        <v>0</v>
      </c>
      <c r="J2528" s="30">
        <f>IF(J2522=0,0,J2524 / J2522)</f>
        <v>0</v>
      </c>
      <c r="K2528" s="30">
        <f>IF(K2522=0,0,K2524 / K2522)</f>
        <v>0</v>
      </c>
      <c r="L2528" s="30">
        <f>IF(L2522=0,0,L2524 / L2522)</f>
        <v>0</v>
      </c>
    </row>
    <row r="2529" spans="2:13" ht="4" hidden="1" customHeight="1" outlineLevel="1" x14ac:dyDescent="0.15">
      <c r="D2529" s="9"/>
      <c r="F2529" s="1"/>
      <c r="H2529" s="1"/>
      <c r="I2529" s="1"/>
      <c r="J2529" s="1"/>
      <c r="K2529" s="1"/>
      <c r="L2529" s="1"/>
    </row>
    <row r="2530" spans="2:13" ht="15" hidden="1" customHeight="1" outlineLevel="1" x14ac:dyDescent="0.15">
      <c r="D2530" s="9" t="s">
        <v>302</v>
      </c>
      <c r="F2530" s="8" t="str">
        <f>ReportingCurrencyUnitLables</f>
        <v>USD 000s</v>
      </c>
      <c r="G2530" s="1"/>
      <c r="H2530" s="29">
        <f>MAX(0, H2500-H2511) * H2524 / 1000</f>
        <v>0</v>
      </c>
      <c r="I2530" s="29">
        <f t="shared" ref="I2530:L2530" si="81">MAX(0, I2500-I2511) * I2524 / 1000</f>
        <v>0</v>
      </c>
      <c r="J2530" s="29">
        <f t="shared" si="81"/>
        <v>0</v>
      </c>
      <c r="K2530" s="29">
        <f t="shared" si="81"/>
        <v>0</v>
      </c>
      <c r="L2530" s="29">
        <f t="shared" si="81"/>
        <v>0</v>
      </c>
    </row>
    <row r="2531" spans="2:13" ht="4" hidden="1" customHeight="1" outlineLevel="1" x14ac:dyDescent="0.15">
      <c r="D2531" s="9"/>
      <c r="F2531" s="1"/>
      <c r="H2531" s="1"/>
      <c r="I2531" s="1"/>
      <c r="J2531" s="1"/>
      <c r="K2531" s="1"/>
      <c r="L2531" s="1"/>
    </row>
    <row r="2532" spans="2:13" s="1" customFormat="1" ht="15" hidden="1" customHeight="1" outlineLevel="1" x14ac:dyDescent="0.15">
      <c r="B2532" s="7"/>
      <c r="D2532" s="9" t="s">
        <v>252</v>
      </c>
      <c r="F2532" s="8" t="s">
        <v>250</v>
      </c>
      <c r="H2532" s="30">
        <f>IF(H2526=0, 0, H2530/H2526)</f>
        <v>0</v>
      </c>
      <c r="I2532" s="30">
        <f>IF(I2526=0, 0, I2530/I2526)</f>
        <v>0</v>
      </c>
      <c r="J2532" s="30">
        <f>IF(J2526=0, 0, J2530/J2526)</f>
        <v>0</v>
      </c>
      <c r="K2532" s="30">
        <f>IF(K2526=0, 0, K2530/K2526)</f>
        <v>0</v>
      </c>
      <c r="L2532" s="30">
        <f>IF(L2526=0, 0, L2530/L2526)</f>
        <v>0</v>
      </c>
    </row>
    <row r="2533" spans="2:13" ht="4" hidden="1" customHeight="1" outlineLevel="1" x14ac:dyDescent="0.15">
      <c r="D2533" s="9"/>
      <c r="F2533" s="1"/>
      <c r="H2533" s="1"/>
      <c r="I2533" s="1"/>
      <c r="J2533" s="1"/>
      <c r="K2533" s="1"/>
      <c r="L2533" s="1"/>
    </row>
    <row r="2534" spans="2:13" s="1" customFormat="1" ht="15" hidden="1" customHeight="1" outlineLevel="1" x14ac:dyDescent="0.15">
      <c r="B2534" s="7"/>
      <c r="C2534" s="7"/>
      <c r="D2534" s="9" t="s">
        <v>251</v>
      </c>
      <c r="F2534" s="8" t="s">
        <v>259</v>
      </c>
      <c r="H2534" s="31"/>
      <c r="I2534" s="30">
        <f>IF(H2532=0, 0, -(I2532-H2532) / H2532)</f>
        <v>0</v>
      </c>
      <c r="J2534" s="30">
        <f>IF(I2532=0, 0, -(J2532-I2532) / I2532)</f>
        <v>0</v>
      </c>
      <c r="K2534" s="30">
        <f>IF(J2532=0, 0, -(K2532-J2532) / J2532)</f>
        <v>0</v>
      </c>
      <c r="L2534" s="30">
        <f>IF(K2532=0, 0, -(L2532-K2532) / K2532)</f>
        <v>0</v>
      </c>
    </row>
    <row r="2535" spans="2:13" hidden="1" outlineLevel="1" x14ac:dyDescent="0.15"/>
    <row r="2536" spans="2:13" s="1" customFormat="1" ht="18" hidden="1" customHeight="1" outlineLevel="1" x14ac:dyDescent="0.15">
      <c r="B2536" s="7"/>
      <c r="C2536" s="91" t="s">
        <v>241</v>
      </c>
      <c r="D2536" s="91"/>
      <c r="E2536" s="93">
        <f>IF(AND(J2487 = "Yes", OR(ISBLANK(Worker_Type_Filter), Worker_Type_Filter = H2492),
 OR(ISBLANK(Country_Filter), Country_Filter = J2492)), 1, 0)</f>
        <v>1</v>
      </c>
      <c r="F2536" s="92"/>
      <c r="G2536" s="92"/>
      <c r="H2536" s="92" t="s">
        <v>4</v>
      </c>
      <c r="I2536" s="92" t="s">
        <v>5</v>
      </c>
      <c r="J2536" s="92" t="s">
        <v>6</v>
      </c>
      <c r="K2536" s="92" t="s">
        <v>257</v>
      </c>
      <c r="L2536" s="92" t="s">
        <v>258</v>
      </c>
      <c r="M2536" s="92"/>
    </row>
    <row r="2537" spans="2:13" ht="10" hidden="1" customHeight="1" outlineLevel="1" x14ac:dyDescent="0.15">
      <c r="C2537" s="43" t="s">
        <v>248</v>
      </c>
    </row>
    <row r="2538" spans="2:13" ht="4" hidden="1" customHeight="1" outlineLevel="1" x14ac:dyDescent="0.15"/>
    <row r="2539" spans="2:13" s="1" customFormat="1" ht="15" hidden="1" customHeight="1" outlineLevel="1" x14ac:dyDescent="0.15">
      <c r="B2539" s="7"/>
      <c r="C2539" s="19">
        <v>1</v>
      </c>
      <c r="D2539" s="9" t="s">
        <v>17</v>
      </c>
      <c r="F2539" s="8" t="s">
        <v>9</v>
      </c>
      <c r="H2539" s="29">
        <f>H2522 * $E2536</f>
        <v>0</v>
      </c>
      <c r="I2539" s="29">
        <f>I2522 * $E2536</f>
        <v>0</v>
      </c>
      <c r="J2539" s="29">
        <f>J2522 * $E2536</f>
        <v>0</v>
      </c>
      <c r="K2539" s="29">
        <f>K2522 * $E2536</f>
        <v>0</v>
      </c>
      <c r="L2539" s="29">
        <f>L2522 * $E2536</f>
        <v>0</v>
      </c>
    </row>
    <row r="2540" spans="2:13" ht="4" hidden="1" customHeight="1" outlineLevel="1" x14ac:dyDescent="0.15">
      <c r="D2540" s="9"/>
      <c r="F2540" s="1"/>
      <c r="H2540" s="1"/>
      <c r="I2540" s="1"/>
      <c r="J2540" s="1"/>
      <c r="K2540" s="1"/>
      <c r="L2540" s="1"/>
    </row>
    <row r="2541" spans="2:13" s="1" customFormat="1" ht="15" hidden="1" customHeight="1" outlineLevel="1" x14ac:dyDescent="0.15">
      <c r="B2541" s="7"/>
      <c r="C2541" s="19">
        <v>2</v>
      </c>
      <c r="D2541" s="9" t="s">
        <v>249</v>
      </c>
      <c r="F2541" s="8" t="s">
        <v>9</v>
      </c>
      <c r="H2541" s="29">
        <f>H2524 * $E2536</f>
        <v>0</v>
      </c>
      <c r="I2541" s="29">
        <f>I2524 * $E2536</f>
        <v>0</v>
      </c>
      <c r="J2541" s="29">
        <f>J2524 * $E2536</f>
        <v>0</v>
      </c>
      <c r="K2541" s="29">
        <f>K2524 * $E2536</f>
        <v>0</v>
      </c>
      <c r="L2541" s="29">
        <f>L2524 * $E2536</f>
        <v>0</v>
      </c>
    </row>
    <row r="2542" spans="2:13" ht="4" hidden="1" customHeight="1" outlineLevel="1" x14ac:dyDescent="0.15">
      <c r="D2542" s="9"/>
      <c r="F2542" s="1"/>
      <c r="H2542" s="1"/>
      <c r="I2542" s="1"/>
      <c r="J2542" s="1"/>
      <c r="K2542" s="1"/>
      <c r="L2542" s="1"/>
    </row>
    <row r="2543" spans="2:13" s="1" customFormat="1" ht="15" hidden="1" customHeight="1" outlineLevel="1" x14ac:dyDescent="0.15">
      <c r="B2543" s="7"/>
      <c r="C2543" s="19">
        <v>3</v>
      </c>
      <c r="D2543" s="9" t="s">
        <v>11</v>
      </c>
      <c r="F2543" s="8" t="str">
        <f>ReportingCurrencyUnitLables</f>
        <v>USD 000s</v>
      </c>
      <c r="H2543" s="29">
        <f>H2526 * $E2536</f>
        <v>0</v>
      </c>
      <c r="I2543" s="29">
        <f>I2526 * $E2536</f>
        <v>0</v>
      </c>
      <c r="J2543" s="29">
        <f>J2526 * $E2536</f>
        <v>0</v>
      </c>
      <c r="K2543" s="29">
        <f>K2526 * $E2536</f>
        <v>0</v>
      </c>
      <c r="L2543" s="29">
        <f>L2526 * $E2536</f>
        <v>0</v>
      </c>
    </row>
    <row r="2544" spans="2:13" ht="4" hidden="1" customHeight="1" outlineLevel="1" x14ac:dyDescent="0.15">
      <c r="D2544" s="9"/>
      <c r="F2544" s="1"/>
      <c r="H2544" s="1"/>
      <c r="I2544" s="1"/>
      <c r="J2544" s="1"/>
      <c r="K2544" s="1"/>
      <c r="L2544" s="1"/>
    </row>
    <row r="2545" spans="2:14" s="1" customFormat="1" ht="15" hidden="1" customHeight="1" outlineLevel="1" x14ac:dyDescent="0.15">
      <c r="B2545" s="7"/>
      <c r="C2545" s="19">
        <v>4</v>
      </c>
      <c r="D2545" s="9" t="s">
        <v>256</v>
      </c>
      <c r="F2545" s="8" t="str">
        <f>ReportingCurrencyUnitLables</f>
        <v>USD 000s</v>
      </c>
      <c r="H2545" s="29">
        <f>H2530 * $E2536</f>
        <v>0</v>
      </c>
      <c r="I2545" s="29">
        <f>I2530 * $E2536</f>
        <v>0</v>
      </c>
      <c r="J2545" s="29">
        <f>J2530 * $E2536</f>
        <v>0</v>
      </c>
      <c r="K2545" s="29">
        <f>K2530 * $E2536</f>
        <v>0</v>
      </c>
      <c r="L2545" s="29">
        <f>L2530 * $E2536</f>
        <v>0</v>
      </c>
    </row>
    <row r="2546" spans="2:14" ht="4" hidden="1" customHeight="1" outlineLevel="1" x14ac:dyDescent="0.15">
      <c r="D2546" s="9"/>
      <c r="F2546" s="1"/>
      <c r="H2546" s="1"/>
      <c r="I2546" s="1"/>
      <c r="J2546" s="1"/>
      <c r="K2546" s="1"/>
      <c r="L2546" s="1"/>
    </row>
    <row r="2547" spans="2:14" ht="10" hidden="1" customHeight="1" outlineLevel="1" x14ac:dyDescent="0.15">
      <c r="B2547" s="44"/>
      <c r="C2547" s="41"/>
      <c r="D2547" s="41"/>
      <c r="E2547" s="41"/>
      <c r="F2547" s="41"/>
      <c r="G2547" s="41"/>
      <c r="H2547" s="41"/>
      <c r="I2547" s="45"/>
      <c r="J2547" s="45"/>
      <c r="K2547" s="45"/>
      <c r="L2547" s="41"/>
      <c r="M2547" s="41"/>
      <c r="N2547" s="1"/>
    </row>
    <row r="2548" spans="2:14" ht="10" customHeight="1" x14ac:dyDescent="0.15">
      <c r="B2548" s="44"/>
      <c r="C2548" s="41"/>
      <c r="D2548" s="41"/>
      <c r="E2548" s="41"/>
      <c r="F2548" s="41"/>
      <c r="G2548" s="41"/>
      <c r="H2548" s="41"/>
      <c r="I2548" s="45"/>
      <c r="J2548" s="45"/>
      <c r="K2548" s="45"/>
      <c r="L2548" s="41"/>
      <c r="M2548" s="41"/>
      <c r="N2548" s="1"/>
    </row>
    <row r="2549" spans="2:14" s="1" customFormat="1" ht="19" collapsed="1" x14ac:dyDescent="0.15">
      <c r="B2549" s="83" cm="1">
        <f t="array" aca="1" ref="B2549" ca="1">MAX($B$2:OFFSET(B2549,-1,0)+1)</f>
        <v>42</v>
      </c>
      <c r="C2549" s="84" t="str">
        <f>UPPER(J2554) &amp;" / " &amp; K2554  &amp; " / " &amp; L2554 &amp; " / " &amp; H2554</f>
        <v xml:space="preserve"> /  /  / </v>
      </c>
      <c r="D2549" s="84"/>
      <c r="E2549" s="41"/>
      <c r="F2549" s="41"/>
      <c r="G2549" s="41"/>
      <c r="H2549" s="61" t="str">
        <f>IF(COUNTIF(E2551:E2607, "!")&gt;0, "!", "")</f>
        <v/>
      </c>
      <c r="I2549" s="18" t="s">
        <v>240</v>
      </c>
      <c r="J2549" s="2" t="s">
        <v>210</v>
      </c>
      <c r="K2549" s="18" t="s">
        <v>267</v>
      </c>
      <c r="L2549" s="42">
        <f>E2598</f>
        <v>1</v>
      </c>
      <c r="M2549" s="41"/>
    </row>
    <row r="2550" spans="2:14" s="1" customFormat="1" ht="4" hidden="1" customHeight="1" outlineLevel="1" x14ac:dyDescent="0.15">
      <c r="B2550" s="88"/>
      <c r="C2550" s="89"/>
      <c r="D2550" s="89"/>
      <c r="E2550" s="89"/>
      <c r="F2550" s="89"/>
      <c r="G2550" s="89"/>
      <c r="H2550" s="89"/>
      <c r="I2550" s="90"/>
      <c r="J2550" s="90"/>
      <c r="K2550" s="90"/>
      <c r="L2550" s="89"/>
      <c r="M2550" s="89"/>
    </row>
    <row r="2551" spans="2:14" ht="10" hidden="1" customHeight="1" outlineLevel="1" x14ac:dyDescent="0.15"/>
    <row r="2552" spans="2:14" ht="15" hidden="1" customHeight="1" outlineLevel="1" x14ac:dyDescent="0.15">
      <c r="D2552" s="1"/>
      <c r="E2552" s="1"/>
      <c r="H2552" s="4" t="s">
        <v>1</v>
      </c>
      <c r="J2552" s="4" t="s">
        <v>0</v>
      </c>
      <c r="K2552" s="4" t="s">
        <v>209</v>
      </c>
      <c r="L2552" s="4" t="s">
        <v>264</v>
      </c>
    </row>
    <row r="2553" spans="2:14" ht="5" hidden="1" customHeight="1" outlineLevel="1" x14ac:dyDescent="0.15">
      <c r="D2553" s="1"/>
      <c r="E2553" s="1"/>
      <c r="H2553" s="1"/>
      <c r="J2553" s="1"/>
      <c r="K2553" s="1"/>
      <c r="L2553" s="1"/>
    </row>
    <row r="2554" spans="2:14" ht="15" hidden="1" customHeight="1" outlineLevel="1" x14ac:dyDescent="0.15">
      <c r="D2554" s="9" t="s">
        <v>2</v>
      </c>
      <c r="E2554" s="1"/>
      <c r="H2554" s="2"/>
      <c r="J2554" s="2"/>
      <c r="K2554" s="2"/>
      <c r="L2554" s="2"/>
    </row>
    <row r="2555" spans="2:14" hidden="1" outlineLevel="1" x14ac:dyDescent="0.15">
      <c r="D2555" s="1"/>
      <c r="E2555" s="1"/>
      <c r="F2555" s="1"/>
      <c r="H2555" s="1"/>
      <c r="I2555" s="1"/>
      <c r="J2555" s="1"/>
      <c r="K2555" s="1"/>
      <c r="L2555" s="1"/>
    </row>
    <row r="2556" spans="2:14" s="1" customFormat="1" ht="18" hidden="1" customHeight="1" outlineLevel="1" x14ac:dyDescent="0.15">
      <c r="B2556" s="7"/>
      <c r="C2556" s="91" t="s">
        <v>3</v>
      </c>
      <c r="D2556" s="91"/>
      <c r="E2556" s="91"/>
      <c r="F2556" s="92"/>
      <c r="G2556" s="92"/>
      <c r="H2556" s="92" t="s">
        <v>4</v>
      </c>
      <c r="I2556" s="92" t="s">
        <v>5</v>
      </c>
      <c r="J2556" s="92" t="s">
        <v>6</v>
      </c>
      <c r="K2556" s="92" t="s">
        <v>257</v>
      </c>
      <c r="L2556" s="92" t="s">
        <v>258</v>
      </c>
      <c r="M2556" s="92"/>
    </row>
    <row r="2557" spans="2:14" ht="10" hidden="1" customHeight="1" outlineLevel="1" x14ac:dyDescent="0.15">
      <c r="H2557" s="1"/>
      <c r="I2557" s="1"/>
      <c r="J2557" s="1"/>
      <c r="K2557" s="1"/>
      <c r="L2557" s="1"/>
    </row>
    <row r="2558" spans="2:14" s="1" customFormat="1" ht="15" hidden="1" customHeight="1" outlineLevel="1" x14ac:dyDescent="0.15">
      <c r="B2558" s="7"/>
      <c r="D2558" s="9" t="s">
        <v>3</v>
      </c>
      <c r="F2558" s="17" t="s">
        <v>321</v>
      </c>
      <c r="H2558" s="22"/>
      <c r="I2558" s="22"/>
      <c r="J2558" s="22"/>
      <c r="K2558" s="22"/>
      <c r="L2558" s="22"/>
    </row>
    <row r="2559" spans="2:14" ht="4" hidden="1" customHeight="1" outlineLevel="1" x14ac:dyDescent="0.15">
      <c r="D2559" s="1"/>
      <c r="E2559" s="1"/>
      <c r="F2559" s="1"/>
      <c r="H2559" s="1"/>
      <c r="I2559" s="1"/>
      <c r="J2559" s="1"/>
      <c r="K2559" s="1"/>
      <c r="L2559" s="1"/>
    </row>
    <row r="2560" spans="2:14" s="1" customFormat="1" ht="15" hidden="1" customHeight="1" outlineLevel="1" x14ac:dyDescent="0.15">
      <c r="B2560" s="7"/>
      <c r="D2560" s="9" t="s">
        <v>246</v>
      </c>
      <c r="F2560" s="8" t="str">
        <f>F2562 &amp; ":" &amp; F2558</f>
        <v>USD:[currency code]</v>
      </c>
      <c r="H2560" s="24"/>
      <c r="I2560" s="24"/>
      <c r="J2560" s="24"/>
      <c r="K2560" s="24"/>
      <c r="L2560" s="24"/>
    </row>
    <row r="2561" spans="2:13" ht="4" hidden="1" customHeight="1" outlineLevel="1" x14ac:dyDescent="0.15">
      <c r="D2561" s="1"/>
      <c r="E2561" s="1"/>
      <c r="F2561" s="1"/>
      <c r="H2561" s="1"/>
      <c r="I2561" s="1"/>
      <c r="J2561" s="1"/>
      <c r="K2561" s="1"/>
      <c r="L2561" s="1"/>
    </row>
    <row r="2562" spans="2:13" s="1" customFormat="1" ht="15" hidden="1" customHeight="1" outlineLevel="1" x14ac:dyDescent="0.15">
      <c r="B2562" s="7"/>
      <c r="D2562" s="9" t="s">
        <v>16</v>
      </c>
      <c r="F2562" s="8" t="str">
        <f>ReportingCurrency</f>
        <v>USD</v>
      </c>
      <c r="H2562" s="28">
        <f>IF(H2560=0, 0, H2558/H2560)</f>
        <v>0</v>
      </c>
      <c r="I2562" s="28">
        <f>IF(I2560=0, 0, I2558/I2560)</f>
        <v>0</v>
      </c>
      <c r="J2562" s="28">
        <f>IF(J2560=0, 0, J2558/J2560)</f>
        <v>0</v>
      </c>
      <c r="K2562" s="28">
        <f>IF(K2560=0, 0, K2558/K2560)</f>
        <v>0</v>
      </c>
      <c r="L2562" s="28">
        <f>IF(L2560=0, 0, L2558/L2560)</f>
        <v>0</v>
      </c>
    </row>
    <row r="2563" spans="2:13" ht="4" hidden="1" customHeight="1" outlineLevel="1" x14ac:dyDescent="0.15">
      <c r="D2563" s="1"/>
      <c r="E2563" s="1"/>
      <c r="F2563" s="1"/>
      <c r="H2563" s="1"/>
      <c r="I2563" s="1"/>
      <c r="J2563" s="1"/>
      <c r="K2563" s="1"/>
      <c r="L2563" s="1"/>
    </row>
    <row r="2564" spans="2:13" s="1" customFormat="1" ht="15" hidden="1" customHeight="1" outlineLevel="1" x14ac:dyDescent="0.15">
      <c r="B2564" s="7"/>
      <c r="D2564" s="9" t="s">
        <v>253</v>
      </c>
      <c r="F2564" s="8" t="s">
        <v>254</v>
      </c>
      <c r="H2564" s="2"/>
      <c r="I2564" s="2"/>
      <c r="J2564" s="2"/>
      <c r="K2564" s="2"/>
      <c r="L2564" s="2"/>
    </row>
    <row r="2565" spans="2:13" ht="4" hidden="1" customHeight="1" outlineLevel="1" x14ac:dyDescent="0.15">
      <c r="D2565" s="1"/>
      <c r="E2565" s="1"/>
      <c r="F2565" s="1"/>
      <c r="H2565" s="1"/>
      <c r="I2565" s="1"/>
      <c r="J2565" s="1"/>
      <c r="K2565" s="1"/>
      <c r="L2565" s="1"/>
    </row>
    <row r="2566" spans="2:13" s="1" customFormat="1" ht="15" hidden="1" customHeight="1" outlineLevel="1" x14ac:dyDescent="0.15">
      <c r="B2566" s="7"/>
      <c r="D2566" s="9" t="s">
        <v>280</v>
      </c>
      <c r="F2566" s="8" t="s">
        <v>255</v>
      </c>
      <c r="H2566" s="25"/>
      <c r="I2566" s="25"/>
      <c r="J2566" s="25"/>
      <c r="K2566" s="25"/>
      <c r="L2566" s="25"/>
    </row>
    <row r="2567" spans="2:13" hidden="1" outlineLevel="1" x14ac:dyDescent="0.15">
      <c r="D2567" s="1"/>
      <c r="E2567" s="1"/>
      <c r="F2567" s="1"/>
      <c r="H2567" s="1"/>
      <c r="I2567" s="1"/>
      <c r="J2567" s="1"/>
      <c r="K2567" s="1"/>
      <c r="L2567" s="1"/>
    </row>
    <row r="2568" spans="2:13" s="1" customFormat="1" ht="18" hidden="1" customHeight="1" outlineLevel="1" x14ac:dyDescent="0.15">
      <c r="B2568" s="7"/>
      <c r="C2568" s="91" t="s">
        <v>311</v>
      </c>
      <c r="D2568" s="91"/>
      <c r="E2568" s="91"/>
      <c r="F2568" s="92"/>
      <c r="G2568" s="92"/>
      <c r="H2568" s="92" t="s">
        <v>4</v>
      </c>
      <c r="I2568" s="92" t="s">
        <v>5</v>
      </c>
      <c r="J2568" s="92" t="s">
        <v>6</v>
      </c>
      <c r="K2568" s="92" t="s">
        <v>257</v>
      </c>
      <c r="L2568" s="92" t="s">
        <v>258</v>
      </c>
      <c r="M2568" s="92"/>
    </row>
    <row r="2569" spans="2:13" ht="10" hidden="1" customHeight="1" outlineLevel="1" x14ac:dyDescent="0.15">
      <c r="H2569" s="1"/>
      <c r="I2569" s="1"/>
      <c r="J2569" s="1"/>
      <c r="K2569" s="1"/>
      <c r="L2569" s="1"/>
    </row>
    <row r="2570" spans="2:13" s="1" customFormat="1" ht="15" hidden="1" customHeight="1" outlineLevel="1" x14ac:dyDescent="0.15">
      <c r="B2570" s="7"/>
      <c r="C2570" s="62"/>
      <c r="D2570" s="9" t="s">
        <v>318</v>
      </c>
      <c r="E2570"/>
      <c r="F2570" s="58" t="str">
        <f>F2558</f>
        <v>[currency code]</v>
      </c>
      <c r="H2570" s="23"/>
      <c r="I2570" s="23"/>
      <c r="J2570" s="23"/>
      <c r="K2570" s="23"/>
      <c r="L2570" s="23"/>
    </row>
    <row r="2571" spans="2:13" ht="10" hidden="1" customHeight="1" outlineLevel="1" x14ac:dyDescent="0.15">
      <c r="D2571" s="1"/>
      <c r="F2571" s="1"/>
      <c r="H2571" s="1"/>
      <c r="I2571" s="1"/>
      <c r="J2571" s="1"/>
      <c r="K2571" s="1"/>
      <c r="L2571" s="1"/>
    </row>
    <row r="2572" spans="2:13" ht="15" hidden="1" customHeight="1" outlineLevel="1" x14ac:dyDescent="0.15">
      <c r="D2572" s="60"/>
      <c r="F2572" s="1"/>
      <c r="H2572" s="98" t="s">
        <v>312</v>
      </c>
      <c r="I2572" s="1"/>
      <c r="J2572" s="1"/>
      <c r="K2572" s="1"/>
      <c r="L2572" s="1"/>
    </row>
    <row r="2573" spans="2:13" s="1" customFormat="1" ht="15" hidden="1" customHeight="1" outlineLevel="1" x14ac:dyDescent="0.15">
      <c r="B2573" s="7"/>
      <c r="D2573" s="9" t="s">
        <v>319</v>
      </c>
      <c r="E2573"/>
      <c r="F2573" s="8" t="str">
        <f t="shared" ref="F2573" si="82">ReportingCurrency</f>
        <v>USD</v>
      </c>
      <c r="H2573" s="28">
        <f>IF(H2560=0, 0, H2570/H2560)</f>
        <v>0</v>
      </c>
      <c r="I2573" s="28">
        <f>IF(I2560=0, 0, I2570/I2560)</f>
        <v>0</v>
      </c>
      <c r="J2573" s="28">
        <f>IF(J2560=0, 0, J2570/J2560)</f>
        <v>0</v>
      </c>
      <c r="K2573" s="28">
        <f>IF(K2560=0, 0, K2570/K2560)</f>
        <v>0</v>
      </c>
      <c r="L2573" s="28">
        <f>IF(L2560=0, 0, L2570/L2560)</f>
        <v>0</v>
      </c>
    </row>
    <row r="2574" spans="2:13" hidden="1" outlineLevel="1" x14ac:dyDescent="0.15"/>
    <row r="2575" spans="2:13" s="1" customFormat="1" ht="18" hidden="1" customHeight="1" outlineLevel="1" x14ac:dyDescent="0.15">
      <c r="B2575" s="7"/>
      <c r="C2575" s="91" t="s">
        <v>8</v>
      </c>
      <c r="D2575" s="91"/>
      <c r="E2575" s="91"/>
      <c r="F2575" s="92"/>
      <c r="G2575" s="92"/>
      <c r="H2575" s="92" t="s">
        <v>4</v>
      </c>
      <c r="I2575" s="92" t="s">
        <v>5</v>
      </c>
      <c r="J2575" s="92" t="s">
        <v>6</v>
      </c>
      <c r="K2575" s="92" t="s">
        <v>257</v>
      </c>
      <c r="L2575" s="92" t="s">
        <v>258</v>
      </c>
      <c r="M2575" s="92"/>
    </row>
    <row r="2576" spans="2:13" ht="10" hidden="1" customHeight="1" outlineLevel="1" x14ac:dyDescent="0.15">
      <c r="H2576" s="1"/>
      <c r="I2576" s="1"/>
      <c r="J2576" s="1"/>
      <c r="K2576" s="1"/>
      <c r="L2576" s="1"/>
    </row>
    <row r="2577" spans="2:13" ht="15" hidden="1" customHeight="1" outlineLevel="1" x14ac:dyDescent="0.15">
      <c r="D2577" s="9" t="s">
        <v>8</v>
      </c>
      <c r="F2577" s="1"/>
      <c r="H2577" s="99" t="str" cm="1">
        <f t="array" ref="H2577">IF(OR(E2578:E2579 = "!"), "Red alert = missing data","")</f>
        <v/>
      </c>
      <c r="I2577" s="1"/>
      <c r="J2577" s="1"/>
      <c r="K2577" s="1"/>
      <c r="L2577" s="1"/>
    </row>
    <row r="2578" spans="2:13" s="1" customFormat="1" ht="15" hidden="1" customHeight="1" outlineLevel="1" x14ac:dyDescent="0.15">
      <c r="B2578" s="7"/>
      <c r="D2578" s="59" t="s">
        <v>309</v>
      </c>
      <c r="E2578" s="61" t="str" cm="1">
        <f t="array" ref="E2578">IF(MAX((H2573:L2573&gt;=H2562:L2562) * (H2573:L2573 &lt;&gt; 0) * (H2578:L2578=0)) &gt;0, "!", "")</f>
        <v/>
      </c>
      <c r="F2578" s="8" t="s">
        <v>18</v>
      </c>
      <c r="H2578" s="23"/>
      <c r="I2578" s="23"/>
      <c r="J2578" s="23"/>
      <c r="K2578" s="23"/>
      <c r="L2578" s="23"/>
    </row>
    <row r="2579" spans="2:13" s="1" customFormat="1" ht="15" hidden="1" customHeight="1" outlineLevel="1" x14ac:dyDescent="0.15">
      <c r="B2579" s="7"/>
      <c r="D2579" s="59" t="s">
        <v>310</v>
      </c>
      <c r="E2579" s="61" t="str" cm="1">
        <f t="array" ref="E2579">IF(MAX((H2573:L2573&lt;H2562:L2562) * (H2573:L2573 &lt;&gt; 0) * (H2579:L2579=0)) &gt;0, "!", "")</f>
        <v/>
      </c>
      <c r="F2579" s="8" t="s">
        <v>18</v>
      </c>
      <c r="H2579" s="23"/>
      <c r="I2579" s="23"/>
      <c r="J2579" s="23"/>
      <c r="K2579" s="23"/>
      <c r="L2579" s="23"/>
    </row>
    <row r="2580" spans="2:13" s="1" customFormat="1" ht="15" hidden="1" customHeight="1" outlineLevel="1" x14ac:dyDescent="0.15">
      <c r="B2580" s="7"/>
      <c r="D2580" s="59" t="s">
        <v>305</v>
      </c>
      <c r="E2580"/>
      <c r="F2580" s="8" t="s">
        <v>18</v>
      </c>
      <c r="H2580" s="29">
        <f>H2578+IF(H2573&lt;H2562, H2579, 0)</f>
        <v>0</v>
      </c>
      <c r="I2580" s="29">
        <f>I2578+IF(I2573&lt;I2562, I2579, 0)</f>
        <v>0</v>
      </c>
      <c r="J2580" s="29">
        <f>J2578+IF(J2573&lt;J2562, J2579, 0)</f>
        <v>0</v>
      </c>
      <c r="K2580" s="29">
        <f>K2578+IF(K2573&lt;K2562, K2579, 0)</f>
        <v>0</v>
      </c>
      <c r="L2580" s="29">
        <f>L2578+IF(L2573&lt;L2562, L2579, 0)</f>
        <v>0</v>
      </c>
    </row>
    <row r="2581" spans="2:13" hidden="1" outlineLevel="1" x14ac:dyDescent="0.15">
      <c r="D2581" s="1"/>
      <c r="E2581" s="1"/>
      <c r="F2581" s="1"/>
      <c r="H2581" s="1"/>
      <c r="I2581" s="1"/>
      <c r="J2581" s="1"/>
      <c r="K2581" s="1"/>
      <c r="L2581" s="1"/>
    </row>
    <row r="2582" spans="2:13" s="1" customFormat="1" ht="18" hidden="1" customHeight="1" outlineLevel="1" x14ac:dyDescent="0.15">
      <c r="B2582" s="7"/>
      <c r="C2582" s="91" t="s">
        <v>10</v>
      </c>
      <c r="D2582" s="91"/>
      <c r="E2582" s="91"/>
      <c r="F2582" s="92"/>
      <c r="G2582" s="92"/>
      <c r="H2582" s="97" t="s">
        <v>4</v>
      </c>
      <c r="I2582" s="92" t="s">
        <v>5</v>
      </c>
      <c r="J2582" s="92" t="s">
        <v>6</v>
      </c>
      <c r="K2582" s="92" t="s">
        <v>257</v>
      </c>
      <c r="L2582" s="92" t="s">
        <v>258</v>
      </c>
      <c r="M2582" s="92"/>
    </row>
    <row r="2583" spans="2:13" ht="10" hidden="1" customHeight="1" outlineLevel="1" x14ac:dyDescent="0.15"/>
    <row r="2584" spans="2:13" s="1" customFormat="1" ht="15" hidden="1" customHeight="1" outlineLevel="1" x14ac:dyDescent="0.15">
      <c r="B2584" s="7"/>
      <c r="D2584" s="9" t="s">
        <v>17</v>
      </c>
      <c r="F2584" s="8" t="s">
        <v>9</v>
      </c>
      <c r="H2584" s="29">
        <f>H2580</f>
        <v>0</v>
      </c>
      <c r="I2584" s="29">
        <f>I2580</f>
        <v>0</v>
      </c>
      <c r="J2584" s="29">
        <f>J2580</f>
        <v>0</v>
      </c>
      <c r="K2584" s="29">
        <f>K2580</f>
        <v>0</v>
      </c>
      <c r="L2584" s="29">
        <f>L2580</f>
        <v>0</v>
      </c>
    </row>
    <row r="2585" spans="2:13" ht="4" hidden="1" customHeight="1" outlineLevel="1" x14ac:dyDescent="0.15">
      <c r="D2585" s="9"/>
      <c r="F2585" s="1"/>
      <c r="H2585" s="1"/>
      <c r="I2585" s="1"/>
      <c r="J2585" s="1"/>
      <c r="K2585" s="1"/>
      <c r="L2585" s="1"/>
    </row>
    <row r="2586" spans="2:13" s="1" customFormat="1" ht="15" hidden="1" customHeight="1" outlineLevel="1" x14ac:dyDescent="0.15">
      <c r="B2586" s="7"/>
      <c r="D2586" s="9" t="s">
        <v>249</v>
      </c>
      <c r="F2586" s="8" t="s">
        <v>9</v>
      </c>
      <c r="H2586" s="29">
        <f>IF(H2573&lt;H2562, H2579, 0)</f>
        <v>0</v>
      </c>
      <c r="I2586" s="29">
        <f>IF(I2573&lt;I2562, I2579, 0)</f>
        <v>0</v>
      </c>
      <c r="J2586" s="29">
        <f>IF(J2573&lt;J2562, J2579, 0)</f>
        <v>0</v>
      </c>
      <c r="K2586" s="29">
        <f>IF(K2573&lt;K2562, K2579, 0)</f>
        <v>0</v>
      </c>
      <c r="L2586" s="29">
        <f>IF(L2573&lt;L2562, L2579, 0)</f>
        <v>0</v>
      </c>
    </row>
    <row r="2587" spans="2:13" ht="4" hidden="1" customHeight="1" outlineLevel="1" x14ac:dyDescent="0.15">
      <c r="D2587" s="9"/>
      <c r="F2587" s="1"/>
      <c r="H2587" s="1"/>
      <c r="I2587" s="1"/>
      <c r="J2587" s="1"/>
      <c r="K2587" s="1"/>
      <c r="L2587" s="1"/>
    </row>
    <row r="2588" spans="2:13" s="1" customFormat="1" ht="15" hidden="1" customHeight="1" outlineLevel="1" x14ac:dyDescent="0.15">
      <c r="B2588" s="7"/>
      <c r="D2588" s="9" t="s">
        <v>11</v>
      </c>
      <c r="F2588" s="8" t="str">
        <f>ReportingCurrencyUnitLables</f>
        <v>USD 000s</v>
      </c>
      <c r="H2588" s="29">
        <f>H2562 * H2580 / 1000</f>
        <v>0</v>
      </c>
      <c r="I2588" s="29">
        <f>I2562 * I2580 / 1000</f>
        <v>0</v>
      </c>
      <c r="J2588" s="29">
        <f>J2562 * J2580 / 1000</f>
        <v>0</v>
      </c>
      <c r="K2588" s="29">
        <f>K2562 * K2580 / 1000</f>
        <v>0</v>
      </c>
      <c r="L2588" s="29">
        <f>L2562 * L2580 / 1000</f>
        <v>0</v>
      </c>
    </row>
    <row r="2589" spans="2:13" ht="4" hidden="1" customHeight="1" outlineLevel="1" x14ac:dyDescent="0.15">
      <c r="D2589" s="9"/>
      <c r="F2589" s="1"/>
      <c r="H2589" s="1"/>
      <c r="I2589" s="1"/>
      <c r="J2589" s="1"/>
      <c r="K2589" s="1"/>
      <c r="L2589" s="1"/>
    </row>
    <row r="2590" spans="2:13" s="1" customFormat="1" ht="15" hidden="1" customHeight="1" outlineLevel="1" x14ac:dyDescent="0.15">
      <c r="B2590" s="7"/>
      <c r="D2590" s="9" t="s">
        <v>13</v>
      </c>
      <c r="F2590" s="8" t="s">
        <v>14</v>
      </c>
      <c r="H2590" s="30">
        <f>IF(H2584=0,0,H2586 / H2584)</f>
        <v>0</v>
      </c>
      <c r="I2590" s="30">
        <f>IF(I2584=0,0,I2586 / I2584)</f>
        <v>0</v>
      </c>
      <c r="J2590" s="30">
        <f>IF(J2584=0,0,J2586 / J2584)</f>
        <v>0</v>
      </c>
      <c r="K2590" s="30">
        <f>IF(K2584=0,0,K2586 / K2584)</f>
        <v>0</v>
      </c>
      <c r="L2590" s="30">
        <f>IF(L2584=0,0,L2586 / L2584)</f>
        <v>0</v>
      </c>
    </row>
    <row r="2591" spans="2:13" ht="4" hidden="1" customHeight="1" outlineLevel="1" x14ac:dyDescent="0.15">
      <c r="D2591" s="9"/>
      <c r="F2591" s="1"/>
      <c r="H2591" s="1"/>
      <c r="I2591" s="1"/>
      <c r="J2591" s="1"/>
      <c r="K2591" s="1"/>
      <c r="L2591" s="1"/>
    </row>
    <row r="2592" spans="2:13" ht="15" hidden="1" customHeight="1" outlineLevel="1" x14ac:dyDescent="0.15">
      <c r="D2592" s="9" t="s">
        <v>302</v>
      </c>
      <c r="F2592" s="8" t="str">
        <f>ReportingCurrencyUnitLables</f>
        <v>USD 000s</v>
      </c>
      <c r="G2592" s="1"/>
      <c r="H2592" s="29">
        <f>MAX(0, H2562-H2573) * H2586 / 1000</f>
        <v>0</v>
      </c>
      <c r="I2592" s="29">
        <f t="shared" ref="I2592:L2592" si="83">MAX(0, I2562-I2573) * I2586 / 1000</f>
        <v>0</v>
      </c>
      <c r="J2592" s="29">
        <f t="shared" si="83"/>
        <v>0</v>
      </c>
      <c r="K2592" s="29">
        <f t="shared" si="83"/>
        <v>0</v>
      </c>
      <c r="L2592" s="29">
        <f t="shared" si="83"/>
        <v>0</v>
      </c>
    </row>
    <row r="2593" spans="2:13" ht="4" hidden="1" customHeight="1" outlineLevel="1" x14ac:dyDescent="0.15">
      <c r="D2593" s="9"/>
      <c r="F2593" s="1"/>
      <c r="H2593" s="1"/>
      <c r="I2593" s="1"/>
      <c r="J2593" s="1"/>
      <c r="K2593" s="1"/>
      <c r="L2593" s="1"/>
    </row>
    <row r="2594" spans="2:13" s="1" customFormat="1" ht="15" hidden="1" customHeight="1" outlineLevel="1" x14ac:dyDescent="0.15">
      <c r="B2594" s="7"/>
      <c r="D2594" s="9" t="s">
        <v>252</v>
      </c>
      <c r="F2594" s="8" t="s">
        <v>250</v>
      </c>
      <c r="H2594" s="30">
        <f>IF(H2588=0, 0, H2592/H2588)</f>
        <v>0</v>
      </c>
      <c r="I2594" s="30">
        <f>IF(I2588=0, 0, I2592/I2588)</f>
        <v>0</v>
      </c>
      <c r="J2594" s="30">
        <f>IF(J2588=0, 0, J2592/J2588)</f>
        <v>0</v>
      </c>
      <c r="K2594" s="30">
        <f>IF(K2588=0, 0, K2592/K2588)</f>
        <v>0</v>
      </c>
      <c r="L2594" s="30">
        <f>IF(L2588=0, 0, L2592/L2588)</f>
        <v>0</v>
      </c>
    </row>
    <row r="2595" spans="2:13" ht="4" hidden="1" customHeight="1" outlineLevel="1" x14ac:dyDescent="0.15">
      <c r="D2595" s="9"/>
      <c r="F2595" s="1"/>
      <c r="H2595" s="1"/>
      <c r="I2595" s="1"/>
      <c r="J2595" s="1"/>
      <c r="K2595" s="1"/>
      <c r="L2595" s="1"/>
    </row>
    <row r="2596" spans="2:13" s="1" customFormat="1" ht="15" hidden="1" customHeight="1" outlineLevel="1" x14ac:dyDescent="0.15">
      <c r="B2596" s="7"/>
      <c r="C2596" s="7"/>
      <c r="D2596" s="9" t="s">
        <v>251</v>
      </c>
      <c r="F2596" s="8" t="s">
        <v>259</v>
      </c>
      <c r="H2596" s="31"/>
      <c r="I2596" s="30">
        <f>IF(H2594=0, 0, -(I2594-H2594) / H2594)</f>
        <v>0</v>
      </c>
      <c r="J2596" s="30">
        <f>IF(I2594=0, 0, -(J2594-I2594) / I2594)</f>
        <v>0</v>
      </c>
      <c r="K2596" s="30">
        <f>IF(J2594=0, 0, -(K2594-J2594) / J2594)</f>
        <v>0</v>
      </c>
      <c r="L2596" s="30">
        <f>IF(K2594=0, 0, -(L2594-K2594) / K2594)</f>
        <v>0</v>
      </c>
    </row>
    <row r="2597" spans="2:13" hidden="1" outlineLevel="1" x14ac:dyDescent="0.15"/>
    <row r="2598" spans="2:13" s="1" customFormat="1" ht="18" hidden="1" customHeight="1" outlineLevel="1" x14ac:dyDescent="0.15">
      <c r="B2598" s="7"/>
      <c r="C2598" s="91" t="s">
        <v>241</v>
      </c>
      <c r="D2598" s="91"/>
      <c r="E2598" s="93">
        <f>IF(AND(J2549 = "Yes", OR(ISBLANK(Worker_Type_Filter), Worker_Type_Filter = H2554),
 OR(ISBLANK(Country_Filter), Country_Filter = J2554)), 1, 0)</f>
        <v>1</v>
      </c>
      <c r="F2598" s="92"/>
      <c r="G2598" s="92"/>
      <c r="H2598" s="92" t="s">
        <v>4</v>
      </c>
      <c r="I2598" s="92" t="s">
        <v>5</v>
      </c>
      <c r="J2598" s="92" t="s">
        <v>6</v>
      </c>
      <c r="K2598" s="92" t="s">
        <v>257</v>
      </c>
      <c r="L2598" s="92" t="s">
        <v>258</v>
      </c>
      <c r="M2598" s="92"/>
    </row>
    <row r="2599" spans="2:13" ht="10" hidden="1" customHeight="1" outlineLevel="1" x14ac:dyDescent="0.15">
      <c r="C2599" s="43" t="s">
        <v>248</v>
      </c>
    </row>
    <row r="2600" spans="2:13" ht="4" hidden="1" customHeight="1" outlineLevel="1" x14ac:dyDescent="0.15"/>
    <row r="2601" spans="2:13" s="1" customFormat="1" ht="15" hidden="1" customHeight="1" outlineLevel="1" x14ac:dyDescent="0.15">
      <c r="B2601" s="7"/>
      <c r="C2601" s="19">
        <v>1</v>
      </c>
      <c r="D2601" s="9" t="s">
        <v>17</v>
      </c>
      <c r="F2601" s="8" t="s">
        <v>9</v>
      </c>
      <c r="H2601" s="29">
        <f>H2584 * $E2598</f>
        <v>0</v>
      </c>
      <c r="I2601" s="29">
        <f>I2584 * $E2598</f>
        <v>0</v>
      </c>
      <c r="J2601" s="29">
        <f>J2584 * $E2598</f>
        <v>0</v>
      </c>
      <c r="K2601" s="29">
        <f>K2584 * $E2598</f>
        <v>0</v>
      </c>
      <c r="L2601" s="29">
        <f>L2584 * $E2598</f>
        <v>0</v>
      </c>
    </row>
    <row r="2602" spans="2:13" ht="4" hidden="1" customHeight="1" outlineLevel="1" x14ac:dyDescent="0.15">
      <c r="D2602" s="9"/>
      <c r="F2602" s="1"/>
      <c r="H2602" s="1"/>
      <c r="I2602" s="1"/>
      <c r="J2602" s="1"/>
      <c r="K2602" s="1"/>
      <c r="L2602" s="1"/>
    </row>
    <row r="2603" spans="2:13" s="1" customFormat="1" ht="15" hidden="1" customHeight="1" outlineLevel="1" x14ac:dyDescent="0.15">
      <c r="B2603" s="7"/>
      <c r="C2603" s="19">
        <v>2</v>
      </c>
      <c r="D2603" s="9" t="s">
        <v>249</v>
      </c>
      <c r="F2603" s="8" t="s">
        <v>9</v>
      </c>
      <c r="H2603" s="29">
        <f>H2586 * $E2598</f>
        <v>0</v>
      </c>
      <c r="I2603" s="29">
        <f>I2586 * $E2598</f>
        <v>0</v>
      </c>
      <c r="J2603" s="29">
        <f>J2586 * $E2598</f>
        <v>0</v>
      </c>
      <c r="K2603" s="29">
        <f>K2586 * $E2598</f>
        <v>0</v>
      </c>
      <c r="L2603" s="29">
        <f>L2586 * $E2598</f>
        <v>0</v>
      </c>
    </row>
    <row r="2604" spans="2:13" ht="4" hidden="1" customHeight="1" outlineLevel="1" x14ac:dyDescent="0.15">
      <c r="D2604" s="9"/>
      <c r="F2604" s="1"/>
      <c r="H2604" s="1"/>
      <c r="I2604" s="1"/>
      <c r="J2604" s="1"/>
      <c r="K2604" s="1"/>
      <c r="L2604" s="1"/>
    </row>
    <row r="2605" spans="2:13" s="1" customFormat="1" ht="15" hidden="1" customHeight="1" outlineLevel="1" x14ac:dyDescent="0.15">
      <c r="B2605" s="7"/>
      <c r="C2605" s="19">
        <v>3</v>
      </c>
      <c r="D2605" s="9" t="s">
        <v>11</v>
      </c>
      <c r="F2605" s="8" t="str">
        <f>ReportingCurrencyUnitLables</f>
        <v>USD 000s</v>
      </c>
      <c r="H2605" s="29">
        <f>H2588 * $E2598</f>
        <v>0</v>
      </c>
      <c r="I2605" s="29">
        <f>I2588 * $E2598</f>
        <v>0</v>
      </c>
      <c r="J2605" s="29">
        <f>J2588 * $E2598</f>
        <v>0</v>
      </c>
      <c r="K2605" s="29">
        <f>K2588 * $E2598</f>
        <v>0</v>
      </c>
      <c r="L2605" s="29">
        <f>L2588 * $E2598</f>
        <v>0</v>
      </c>
    </row>
    <row r="2606" spans="2:13" ht="4" hidden="1" customHeight="1" outlineLevel="1" x14ac:dyDescent="0.15">
      <c r="D2606" s="9"/>
      <c r="F2606" s="1"/>
      <c r="H2606" s="1"/>
      <c r="I2606" s="1"/>
      <c r="J2606" s="1"/>
      <c r="K2606" s="1"/>
      <c r="L2606" s="1"/>
    </row>
    <row r="2607" spans="2:13" s="1" customFormat="1" ht="15" hidden="1" customHeight="1" outlineLevel="1" x14ac:dyDescent="0.15">
      <c r="B2607" s="7"/>
      <c r="C2607" s="19">
        <v>4</v>
      </c>
      <c r="D2607" s="9" t="s">
        <v>256</v>
      </c>
      <c r="F2607" s="8" t="str">
        <f>ReportingCurrencyUnitLables</f>
        <v>USD 000s</v>
      </c>
      <c r="H2607" s="29">
        <f>H2592 * $E2598</f>
        <v>0</v>
      </c>
      <c r="I2607" s="29">
        <f>I2592 * $E2598</f>
        <v>0</v>
      </c>
      <c r="J2607" s="29">
        <f>J2592 * $E2598</f>
        <v>0</v>
      </c>
      <c r="K2607" s="29">
        <f>K2592 * $E2598</f>
        <v>0</v>
      </c>
      <c r="L2607" s="29">
        <f>L2592 * $E2598</f>
        <v>0</v>
      </c>
    </row>
    <row r="2608" spans="2:13" ht="4" hidden="1" customHeight="1" outlineLevel="1" x14ac:dyDescent="0.15">
      <c r="D2608" s="9"/>
      <c r="F2608" s="1"/>
      <c r="H2608" s="1"/>
      <c r="I2608" s="1"/>
      <c r="J2608" s="1"/>
      <c r="K2608" s="1"/>
      <c r="L2608" s="1"/>
    </row>
    <row r="2609" spans="2:14" ht="10" hidden="1" customHeight="1" outlineLevel="1" x14ac:dyDescent="0.15">
      <c r="B2609" s="44"/>
      <c r="C2609" s="41"/>
      <c r="D2609" s="41"/>
      <c r="E2609" s="41"/>
      <c r="F2609" s="41"/>
      <c r="G2609" s="41"/>
      <c r="H2609" s="41"/>
      <c r="I2609" s="45"/>
      <c r="J2609" s="45"/>
      <c r="K2609" s="45"/>
      <c r="L2609" s="41"/>
      <c r="M2609" s="41"/>
      <c r="N2609" s="1"/>
    </row>
    <row r="2610" spans="2:14" ht="10" customHeight="1" x14ac:dyDescent="0.15">
      <c r="B2610" s="44"/>
      <c r="C2610" s="41"/>
      <c r="D2610" s="41"/>
      <c r="E2610" s="41"/>
      <c r="F2610" s="41"/>
      <c r="G2610" s="41"/>
      <c r="H2610" s="41"/>
      <c r="I2610" s="45"/>
      <c r="J2610" s="45"/>
      <c r="K2610" s="45"/>
      <c r="L2610" s="41"/>
      <c r="M2610" s="41"/>
      <c r="N2610" s="1"/>
    </row>
    <row r="2611" spans="2:14" s="1" customFormat="1" ht="19" collapsed="1" x14ac:dyDescent="0.15">
      <c r="B2611" s="83" cm="1">
        <f t="array" aca="1" ref="B2611" ca="1">MAX($B$2:OFFSET(B2611,-1,0)+1)</f>
        <v>43</v>
      </c>
      <c r="C2611" s="84" t="str">
        <f>UPPER(J2616) &amp;" / " &amp; K2616  &amp; " / " &amp; L2616 &amp; " / " &amp; H2616</f>
        <v xml:space="preserve"> /  /  / </v>
      </c>
      <c r="D2611" s="84"/>
      <c r="E2611" s="41"/>
      <c r="F2611" s="41"/>
      <c r="G2611" s="41"/>
      <c r="H2611" s="61" t="str">
        <f>IF(COUNTIF(E2613:E2669, "!")&gt;0, "!", "")</f>
        <v/>
      </c>
      <c r="I2611" s="18" t="s">
        <v>240</v>
      </c>
      <c r="J2611" s="2" t="s">
        <v>210</v>
      </c>
      <c r="K2611" s="18" t="s">
        <v>267</v>
      </c>
      <c r="L2611" s="42">
        <f>E2660</f>
        <v>1</v>
      </c>
      <c r="M2611" s="41"/>
    </row>
    <row r="2612" spans="2:14" s="1" customFormat="1" ht="4" hidden="1" customHeight="1" outlineLevel="1" x14ac:dyDescent="0.15">
      <c r="B2612" s="88"/>
      <c r="C2612" s="89"/>
      <c r="D2612" s="89"/>
      <c r="E2612" s="89"/>
      <c r="F2612" s="89"/>
      <c r="G2612" s="89"/>
      <c r="H2612" s="89"/>
      <c r="I2612" s="90"/>
      <c r="J2612" s="90"/>
      <c r="K2612" s="90"/>
      <c r="L2612" s="89"/>
      <c r="M2612" s="89"/>
    </row>
    <row r="2613" spans="2:14" ht="10" hidden="1" customHeight="1" outlineLevel="1" x14ac:dyDescent="0.15"/>
    <row r="2614" spans="2:14" ht="15" hidden="1" customHeight="1" outlineLevel="1" x14ac:dyDescent="0.15">
      <c r="D2614" s="1"/>
      <c r="E2614" s="1"/>
      <c r="H2614" s="4" t="s">
        <v>1</v>
      </c>
      <c r="J2614" s="4" t="s">
        <v>0</v>
      </c>
      <c r="K2614" s="4" t="s">
        <v>209</v>
      </c>
      <c r="L2614" s="4" t="s">
        <v>264</v>
      </c>
    </row>
    <row r="2615" spans="2:14" ht="5" hidden="1" customHeight="1" outlineLevel="1" x14ac:dyDescent="0.15">
      <c r="D2615" s="1"/>
      <c r="E2615" s="1"/>
      <c r="H2615" s="1"/>
      <c r="J2615" s="1"/>
      <c r="K2615" s="1"/>
      <c r="L2615" s="1"/>
    </row>
    <row r="2616" spans="2:14" ht="15" hidden="1" customHeight="1" outlineLevel="1" x14ac:dyDescent="0.15">
      <c r="D2616" s="9" t="s">
        <v>2</v>
      </c>
      <c r="E2616" s="1"/>
      <c r="H2616" s="2"/>
      <c r="J2616" s="2"/>
      <c r="K2616" s="2"/>
      <c r="L2616" s="2"/>
    </row>
    <row r="2617" spans="2:14" hidden="1" outlineLevel="1" x14ac:dyDescent="0.15">
      <c r="D2617" s="1"/>
      <c r="E2617" s="1"/>
      <c r="F2617" s="1"/>
      <c r="H2617" s="1"/>
      <c r="I2617" s="1"/>
      <c r="J2617" s="1"/>
      <c r="K2617" s="1"/>
      <c r="L2617" s="1"/>
    </row>
    <row r="2618" spans="2:14" s="1" customFormat="1" ht="18" hidden="1" customHeight="1" outlineLevel="1" x14ac:dyDescent="0.15">
      <c r="B2618" s="7"/>
      <c r="C2618" s="91" t="s">
        <v>3</v>
      </c>
      <c r="D2618" s="91"/>
      <c r="E2618" s="91"/>
      <c r="F2618" s="92"/>
      <c r="G2618" s="92"/>
      <c r="H2618" s="92" t="s">
        <v>4</v>
      </c>
      <c r="I2618" s="92" t="s">
        <v>5</v>
      </c>
      <c r="J2618" s="92" t="s">
        <v>6</v>
      </c>
      <c r="K2618" s="92" t="s">
        <v>257</v>
      </c>
      <c r="L2618" s="92" t="s">
        <v>258</v>
      </c>
      <c r="M2618" s="92"/>
    </row>
    <row r="2619" spans="2:14" ht="10" hidden="1" customHeight="1" outlineLevel="1" x14ac:dyDescent="0.15">
      <c r="H2619" s="1"/>
      <c r="I2619" s="1"/>
      <c r="J2619" s="1"/>
      <c r="K2619" s="1"/>
      <c r="L2619" s="1"/>
    </row>
    <row r="2620" spans="2:14" s="1" customFormat="1" ht="15" hidden="1" customHeight="1" outlineLevel="1" x14ac:dyDescent="0.15">
      <c r="B2620" s="7"/>
      <c r="D2620" s="9" t="s">
        <v>3</v>
      </c>
      <c r="F2620" s="17" t="s">
        <v>321</v>
      </c>
      <c r="H2620" s="22"/>
      <c r="I2620" s="22"/>
      <c r="J2620" s="22"/>
      <c r="K2620" s="22"/>
      <c r="L2620" s="22"/>
    </row>
    <row r="2621" spans="2:14" ht="4" hidden="1" customHeight="1" outlineLevel="1" x14ac:dyDescent="0.15">
      <c r="D2621" s="1"/>
      <c r="E2621" s="1"/>
      <c r="F2621" s="1"/>
      <c r="H2621" s="1"/>
      <c r="I2621" s="1"/>
      <c r="J2621" s="1"/>
      <c r="K2621" s="1"/>
      <c r="L2621" s="1"/>
    </row>
    <row r="2622" spans="2:14" s="1" customFormat="1" ht="15" hidden="1" customHeight="1" outlineLevel="1" x14ac:dyDescent="0.15">
      <c r="B2622" s="7"/>
      <c r="D2622" s="9" t="s">
        <v>246</v>
      </c>
      <c r="F2622" s="8" t="str">
        <f>F2624 &amp; ":" &amp; F2620</f>
        <v>USD:[currency code]</v>
      </c>
      <c r="H2622" s="24"/>
      <c r="I2622" s="24"/>
      <c r="J2622" s="24"/>
      <c r="K2622" s="24"/>
      <c r="L2622" s="24"/>
    </row>
    <row r="2623" spans="2:14" ht="4" hidden="1" customHeight="1" outlineLevel="1" x14ac:dyDescent="0.15">
      <c r="D2623" s="1"/>
      <c r="E2623" s="1"/>
      <c r="F2623" s="1"/>
      <c r="H2623" s="1"/>
      <c r="I2623" s="1"/>
      <c r="J2623" s="1"/>
      <c r="K2623" s="1"/>
      <c r="L2623" s="1"/>
    </row>
    <row r="2624" spans="2:14" s="1" customFormat="1" ht="15" hidden="1" customHeight="1" outlineLevel="1" x14ac:dyDescent="0.15">
      <c r="B2624" s="7"/>
      <c r="D2624" s="9" t="s">
        <v>16</v>
      </c>
      <c r="F2624" s="8" t="str">
        <f>ReportingCurrency</f>
        <v>USD</v>
      </c>
      <c r="H2624" s="28">
        <f>IF(H2622=0, 0, H2620/H2622)</f>
        <v>0</v>
      </c>
      <c r="I2624" s="28">
        <f>IF(I2622=0, 0, I2620/I2622)</f>
        <v>0</v>
      </c>
      <c r="J2624" s="28">
        <f>IF(J2622=0, 0, J2620/J2622)</f>
        <v>0</v>
      </c>
      <c r="K2624" s="28">
        <f>IF(K2622=0, 0, K2620/K2622)</f>
        <v>0</v>
      </c>
      <c r="L2624" s="28">
        <f>IF(L2622=0, 0, L2620/L2622)</f>
        <v>0</v>
      </c>
    </row>
    <row r="2625" spans="2:13" ht="4" hidden="1" customHeight="1" outlineLevel="1" x14ac:dyDescent="0.15">
      <c r="D2625" s="1"/>
      <c r="E2625" s="1"/>
      <c r="F2625" s="1"/>
      <c r="H2625" s="1"/>
      <c r="I2625" s="1"/>
      <c r="J2625" s="1"/>
      <c r="K2625" s="1"/>
      <c r="L2625" s="1"/>
    </row>
    <row r="2626" spans="2:13" s="1" customFormat="1" ht="15" hidden="1" customHeight="1" outlineLevel="1" x14ac:dyDescent="0.15">
      <c r="B2626" s="7"/>
      <c r="D2626" s="9" t="s">
        <v>253</v>
      </c>
      <c r="F2626" s="8" t="s">
        <v>254</v>
      </c>
      <c r="H2626" s="2"/>
      <c r="I2626" s="2"/>
      <c r="J2626" s="2"/>
      <c r="K2626" s="2"/>
      <c r="L2626" s="2"/>
    </row>
    <row r="2627" spans="2:13" ht="4" hidden="1" customHeight="1" outlineLevel="1" x14ac:dyDescent="0.15">
      <c r="D2627" s="1"/>
      <c r="E2627" s="1"/>
      <c r="F2627" s="1"/>
      <c r="H2627" s="1"/>
      <c r="I2627" s="1"/>
      <c r="J2627" s="1"/>
      <c r="K2627" s="1"/>
      <c r="L2627" s="1"/>
    </row>
    <row r="2628" spans="2:13" s="1" customFormat="1" ht="15" hidden="1" customHeight="1" outlineLevel="1" x14ac:dyDescent="0.15">
      <c r="B2628" s="7"/>
      <c r="D2628" s="9" t="s">
        <v>280</v>
      </c>
      <c r="F2628" s="8" t="s">
        <v>255</v>
      </c>
      <c r="H2628" s="25"/>
      <c r="I2628" s="25"/>
      <c r="J2628" s="25"/>
      <c r="K2628" s="25"/>
      <c r="L2628" s="25"/>
    </row>
    <row r="2629" spans="2:13" hidden="1" outlineLevel="1" x14ac:dyDescent="0.15">
      <c r="D2629" s="1"/>
      <c r="E2629" s="1"/>
      <c r="F2629" s="1"/>
      <c r="H2629" s="1"/>
      <c r="I2629" s="1"/>
      <c r="J2629" s="1"/>
      <c r="K2629" s="1"/>
      <c r="L2629" s="1"/>
    </row>
    <row r="2630" spans="2:13" s="1" customFormat="1" ht="18" hidden="1" customHeight="1" outlineLevel="1" x14ac:dyDescent="0.15">
      <c r="B2630" s="7"/>
      <c r="C2630" s="91" t="s">
        <v>311</v>
      </c>
      <c r="D2630" s="91"/>
      <c r="E2630" s="91"/>
      <c r="F2630" s="92"/>
      <c r="G2630" s="92"/>
      <c r="H2630" s="92" t="s">
        <v>4</v>
      </c>
      <c r="I2630" s="92" t="s">
        <v>5</v>
      </c>
      <c r="J2630" s="92" t="s">
        <v>6</v>
      </c>
      <c r="K2630" s="92" t="s">
        <v>257</v>
      </c>
      <c r="L2630" s="92" t="s">
        <v>258</v>
      </c>
      <c r="M2630" s="92"/>
    </row>
    <row r="2631" spans="2:13" ht="10" hidden="1" customHeight="1" outlineLevel="1" x14ac:dyDescent="0.15">
      <c r="H2631" s="1"/>
      <c r="I2631" s="1"/>
      <c r="J2631" s="1"/>
      <c r="K2631" s="1"/>
      <c r="L2631" s="1"/>
    </row>
    <row r="2632" spans="2:13" s="1" customFormat="1" ht="15" hidden="1" customHeight="1" outlineLevel="1" x14ac:dyDescent="0.15">
      <c r="B2632" s="7"/>
      <c r="C2632" s="62"/>
      <c r="D2632" s="9" t="s">
        <v>318</v>
      </c>
      <c r="E2632"/>
      <c r="F2632" s="58" t="str">
        <f>F2620</f>
        <v>[currency code]</v>
      </c>
      <c r="H2632" s="23"/>
      <c r="I2632" s="23"/>
      <c r="J2632" s="23"/>
      <c r="K2632" s="23"/>
      <c r="L2632" s="23"/>
    </row>
    <row r="2633" spans="2:13" ht="10" hidden="1" customHeight="1" outlineLevel="1" x14ac:dyDescent="0.15">
      <c r="D2633" s="1"/>
      <c r="F2633" s="1"/>
      <c r="H2633" s="1"/>
      <c r="I2633" s="1"/>
      <c r="J2633" s="1"/>
      <c r="K2633" s="1"/>
      <c r="L2633" s="1"/>
    </row>
    <row r="2634" spans="2:13" ht="15" hidden="1" customHeight="1" outlineLevel="1" x14ac:dyDescent="0.15">
      <c r="D2634" s="60"/>
      <c r="F2634" s="1"/>
      <c r="H2634" s="98" t="s">
        <v>312</v>
      </c>
      <c r="I2634" s="1"/>
      <c r="J2634" s="1"/>
      <c r="K2634" s="1"/>
      <c r="L2634" s="1"/>
    </row>
    <row r="2635" spans="2:13" s="1" customFormat="1" ht="15" hidden="1" customHeight="1" outlineLevel="1" x14ac:dyDescent="0.15">
      <c r="B2635" s="7"/>
      <c r="D2635" s="9" t="s">
        <v>319</v>
      </c>
      <c r="E2635"/>
      <c r="F2635" s="8" t="str">
        <f t="shared" ref="F2635" si="84">ReportingCurrency</f>
        <v>USD</v>
      </c>
      <c r="H2635" s="28">
        <f>IF(H2622=0, 0, H2632/H2622)</f>
        <v>0</v>
      </c>
      <c r="I2635" s="28">
        <f>IF(I2622=0, 0, I2632/I2622)</f>
        <v>0</v>
      </c>
      <c r="J2635" s="28">
        <f>IF(J2622=0, 0, J2632/J2622)</f>
        <v>0</v>
      </c>
      <c r="K2635" s="28">
        <f>IF(K2622=0, 0, K2632/K2622)</f>
        <v>0</v>
      </c>
      <c r="L2635" s="28">
        <f>IF(L2622=0, 0, L2632/L2622)</f>
        <v>0</v>
      </c>
    </row>
    <row r="2636" spans="2:13" hidden="1" outlineLevel="1" x14ac:dyDescent="0.15"/>
    <row r="2637" spans="2:13" s="1" customFormat="1" ht="18" hidden="1" customHeight="1" outlineLevel="1" x14ac:dyDescent="0.15">
      <c r="B2637" s="7"/>
      <c r="C2637" s="91" t="s">
        <v>8</v>
      </c>
      <c r="D2637" s="91"/>
      <c r="E2637" s="91"/>
      <c r="F2637" s="92"/>
      <c r="G2637" s="92"/>
      <c r="H2637" s="92" t="s">
        <v>4</v>
      </c>
      <c r="I2637" s="92" t="s">
        <v>5</v>
      </c>
      <c r="J2637" s="92" t="s">
        <v>6</v>
      </c>
      <c r="K2637" s="92" t="s">
        <v>257</v>
      </c>
      <c r="L2637" s="92" t="s">
        <v>258</v>
      </c>
      <c r="M2637" s="92"/>
    </row>
    <row r="2638" spans="2:13" ht="10" hidden="1" customHeight="1" outlineLevel="1" x14ac:dyDescent="0.15">
      <c r="H2638" s="1"/>
      <c r="I2638" s="1"/>
      <c r="J2638" s="1"/>
      <c r="K2638" s="1"/>
      <c r="L2638" s="1"/>
    </row>
    <row r="2639" spans="2:13" ht="15" hidden="1" customHeight="1" outlineLevel="1" x14ac:dyDescent="0.15">
      <c r="D2639" s="9" t="s">
        <v>8</v>
      </c>
      <c r="F2639" s="1"/>
      <c r="H2639" s="99" t="str" cm="1">
        <f t="array" ref="H2639">IF(OR(E2640:E2641 = "!"), "Red alert = missing data","")</f>
        <v/>
      </c>
      <c r="I2639" s="1"/>
      <c r="J2639" s="1"/>
      <c r="K2639" s="1"/>
      <c r="L2639" s="1"/>
    </row>
    <row r="2640" spans="2:13" s="1" customFormat="1" ht="15" hidden="1" customHeight="1" outlineLevel="1" x14ac:dyDescent="0.15">
      <c r="B2640" s="7"/>
      <c r="D2640" s="59" t="s">
        <v>309</v>
      </c>
      <c r="E2640" s="61" t="str" cm="1">
        <f t="array" ref="E2640">IF(MAX((H2635:L2635&gt;=H2624:L2624) * (H2635:L2635 &lt;&gt; 0) * (H2640:L2640=0)) &gt;0, "!", "")</f>
        <v/>
      </c>
      <c r="F2640" s="8" t="s">
        <v>18</v>
      </c>
      <c r="H2640" s="23"/>
      <c r="I2640" s="23"/>
      <c r="J2640" s="23"/>
      <c r="K2640" s="23"/>
      <c r="L2640" s="23"/>
    </row>
    <row r="2641" spans="2:13" s="1" customFormat="1" ht="15" hidden="1" customHeight="1" outlineLevel="1" x14ac:dyDescent="0.15">
      <c r="B2641" s="7"/>
      <c r="D2641" s="59" t="s">
        <v>310</v>
      </c>
      <c r="E2641" s="61" t="str" cm="1">
        <f t="array" ref="E2641">IF(MAX((H2635:L2635&lt;H2624:L2624) * (H2635:L2635 &lt;&gt; 0) * (H2641:L2641=0)) &gt;0, "!", "")</f>
        <v/>
      </c>
      <c r="F2641" s="8" t="s">
        <v>18</v>
      </c>
      <c r="H2641" s="23"/>
      <c r="I2641" s="23"/>
      <c r="J2641" s="23"/>
      <c r="K2641" s="23"/>
      <c r="L2641" s="23"/>
    </row>
    <row r="2642" spans="2:13" s="1" customFormat="1" ht="15" hidden="1" customHeight="1" outlineLevel="1" x14ac:dyDescent="0.15">
      <c r="B2642" s="7"/>
      <c r="D2642" s="59" t="s">
        <v>305</v>
      </c>
      <c r="E2642"/>
      <c r="F2642" s="8" t="s">
        <v>18</v>
      </c>
      <c r="H2642" s="29">
        <f>H2640+IF(H2635&lt;H2624, H2641, 0)</f>
        <v>0</v>
      </c>
      <c r="I2642" s="29">
        <f>I2640+IF(I2635&lt;I2624, I2641, 0)</f>
        <v>0</v>
      </c>
      <c r="J2642" s="29">
        <f>J2640+IF(J2635&lt;J2624, J2641, 0)</f>
        <v>0</v>
      </c>
      <c r="K2642" s="29">
        <f>K2640+IF(K2635&lt;K2624, K2641, 0)</f>
        <v>0</v>
      </c>
      <c r="L2642" s="29">
        <f>L2640+IF(L2635&lt;L2624, L2641, 0)</f>
        <v>0</v>
      </c>
    </row>
    <row r="2643" spans="2:13" hidden="1" outlineLevel="1" x14ac:dyDescent="0.15">
      <c r="D2643" s="1"/>
      <c r="E2643" s="1"/>
      <c r="F2643" s="1"/>
      <c r="H2643" s="1"/>
      <c r="I2643" s="1"/>
      <c r="J2643" s="1"/>
      <c r="K2643" s="1"/>
      <c r="L2643" s="1"/>
    </row>
    <row r="2644" spans="2:13" s="1" customFormat="1" ht="18" hidden="1" customHeight="1" outlineLevel="1" x14ac:dyDescent="0.15">
      <c r="B2644" s="7"/>
      <c r="C2644" s="91" t="s">
        <v>10</v>
      </c>
      <c r="D2644" s="91"/>
      <c r="E2644" s="91"/>
      <c r="F2644" s="92"/>
      <c r="G2644" s="92"/>
      <c r="H2644" s="97" t="s">
        <v>4</v>
      </c>
      <c r="I2644" s="92" t="s">
        <v>5</v>
      </c>
      <c r="J2644" s="92" t="s">
        <v>6</v>
      </c>
      <c r="K2644" s="92" t="s">
        <v>257</v>
      </c>
      <c r="L2644" s="92" t="s">
        <v>258</v>
      </c>
      <c r="M2644" s="92"/>
    </row>
    <row r="2645" spans="2:13" ht="10" hidden="1" customHeight="1" outlineLevel="1" x14ac:dyDescent="0.15"/>
    <row r="2646" spans="2:13" s="1" customFormat="1" ht="15" hidden="1" customHeight="1" outlineLevel="1" x14ac:dyDescent="0.15">
      <c r="B2646" s="7"/>
      <c r="D2646" s="9" t="s">
        <v>17</v>
      </c>
      <c r="F2646" s="8" t="s">
        <v>9</v>
      </c>
      <c r="H2646" s="29">
        <f>H2642</f>
        <v>0</v>
      </c>
      <c r="I2646" s="29">
        <f>I2642</f>
        <v>0</v>
      </c>
      <c r="J2646" s="29">
        <f>J2642</f>
        <v>0</v>
      </c>
      <c r="K2646" s="29">
        <f>K2642</f>
        <v>0</v>
      </c>
      <c r="L2646" s="29">
        <f>L2642</f>
        <v>0</v>
      </c>
    </row>
    <row r="2647" spans="2:13" ht="4" hidden="1" customHeight="1" outlineLevel="1" x14ac:dyDescent="0.15">
      <c r="D2647" s="9"/>
      <c r="F2647" s="1"/>
      <c r="H2647" s="1"/>
      <c r="I2647" s="1"/>
      <c r="J2647" s="1"/>
      <c r="K2647" s="1"/>
      <c r="L2647" s="1"/>
    </row>
    <row r="2648" spans="2:13" s="1" customFormat="1" ht="15" hidden="1" customHeight="1" outlineLevel="1" x14ac:dyDescent="0.15">
      <c r="B2648" s="7"/>
      <c r="D2648" s="9" t="s">
        <v>249</v>
      </c>
      <c r="F2648" s="8" t="s">
        <v>9</v>
      </c>
      <c r="H2648" s="29">
        <f>IF(H2635&lt;H2624, H2641, 0)</f>
        <v>0</v>
      </c>
      <c r="I2648" s="29">
        <f>IF(I2635&lt;I2624, I2641, 0)</f>
        <v>0</v>
      </c>
      <c r="J2648" s="29">
        <f>IF(J2635&lt;J2624, J2641, 0)</f>
        <v>0</v>
      </c>
      <c r="K2648" s="29">
        <f>IF(K2635&lt;K2624, K2641, 0)</f>
        <v>0</v>
      </c>
      <c r="L2648" s="29">
        <f>IF(L2635&lt;L2624, L2641, 0)</f>
        <v>0</v>
      </c>
    </row>
    <row r="2649" spans="2:13" ht="4" hidden="1" customHeight="1" outlineLevel="1" x14ac:dyDescent="0.15">
      <c r="D2649" s="9"/>
      <c r="F2649" s="1"/>
      <c r="H2649" s="1"/>
      <c r="I2649" s="1"/>
      <c r="J2649" s="1"/>
      <c r="K2649" s="1"/>
      <c r="L2649" s="1"/>
    </row>
    <row r="2650" spans="2:13" s="1" customFormat="1" ht="15" hidden="1" customHeight="1" outlineLevel="1" x14ac:dyDescent="0.15">
      <c r="B2650" s="7"/>
      <c r="D2650" s="9" t="s">
        <v>11</v>
      </c>
      <c r="F2650" s="8" t="str">
        <f>ReportingCurrencyUnitLables</f>
        <v>USD 000s</v>
      </c>
      <c r="H2650" s="29">
        <f>H2624 * H2642 / 1000</f>
        <v>0</v>
      </c>
      <c r="I2650" s="29">
        <f>I2624 * I2642 / 1000</f>
        <v>0</v>
      </c>
      <c r="J2650" s="29">
        <f>J2624 * J2642 / 1000</f>
        <v>0</v>
      </c>
      <c r="K2650" s="29">
        <f>K2624 * K2642 / 1000</f>
        <v>0</v>
      </c>
      <c r="L2650" s="29">
        <f>L2624 * L2642 / 1000</f>
        <v>0</v>
      </c>
    </row>
    <row r="2651" spans="2:13" ht="4" hidden="1" customHeight="1" outlineLevel="1" x14ac:dyDescent="0.15">
      <c r="D2651" s="9"/>
      <c r="F2651" s="1"/>
      <c r="H2651" s="1"/>
      <c r="I2651" s="1"/>
      <c r="J2651" s="1"/>
      <c r="K2651" s="1"/>
      <c r="L2651" s="1"/>
    </row>
    <row r="2652" spans="2:13" s="1" customFormat="1" ht="15" hidden="1" customHeight="1" outlineLevel="1" x14ac:dyDescent="0.15">
      <c r="B2652" s="7"/>
      <c r="D2652" s="9" t="s">
        <v>13</v>
      </c>
      <c r="F2652" s="8" t="s">
        <v>14</v>
      </c>
      <c r="H2652" s="30">
        <f>IF(H2646=0,0,H2648 / H2646)</f>
        <v>0</v>
      </c>
      <c r="I2652" s="30">
        <f>IF(I2646=0,0,I2648 / I2646)</f>
        <v>0</v>
      </c>
      <c r="J2652" s="30">
        <f>IF(J2646=0,0,J2648 / J2646)</f>
        <v>0</v>
      </c>
      <c r="K2652" s="30">
        <f>IF(K2646=0,0,K2648 / K2646)</f>
        <v>0</v>
      </c>
      <c r="L2652" s="30">
        <f>IF(L2646=0,0,L2648 / L2646)</f>
        <v>0</v>
      </c>
    </row>
    <row r="2653" spans="2:13" ht="4" hidden="1" customHeight="1" outlineLevel="1" x14ac:dyDescent="0.15">
      <c r="D2653" s="9"/>
      <c r="F2653" s="1"/>
      <c r="H2653" s="1"/>
      <c r="I2653" s="1"/>
      <c r="J2653" s="1"/>
      <c r="K2653" s="1"/>
      <c r="L2653" s="1"/>
    </row>
    <row r="2654" spans="2:13" ht="15" hidden="1" customHeight="1" outlineLevel="1" x14ac:dyDescent="0.15">
      <c r="D2654" s="9" t="s">
        <v>302</v>
      </c>
      <c r="F2654" s="8" t="str">
        <f>ReportingCurrencyUnitLables</f>
        <v>USD 000s</v>
      </c>
      <c r="G2654" s="1"/>
      <c r="H2654" s="29">
        <f>MAX(0, H2624-H2635) * H2648 / 1000</f>
        <v>0</v>
      </c>
      <c r="I2654" s="29">
        <f t="shared" ref="I2654:L2654" si="85">MAX(0, I2624-I2635) * I2648 / 1000</f>
        <v>0</v>
      </c>
      <c r="J2654" s="29">
        <f t="shared" si="85"/>
        <v>0</v>
      </c>
      <c r="K2654" s="29">
        <f t="shared" si="85"/>
        <v>0</v>
      </c>
      <c r="L2654" s="29">
        <f t="shared" si="85"/>
        <v>0</v>
      </c>
    </row>
    <row r="2655" spans="2:13" ht="4" hidden="1" customHeight="1" outlineLevel="1" x14ac:dyDescent="0.15">
      <c r="D2655" s="9"/>
      <c r="F2655" s="1"/>
      <c r="H2655" s="1"/>
      <c r="I2655" s="1"/>
      <c r="J2655" s="1"/>
      <c r="K2655" s="1"/>
      <c r="L2655" s="1"/>
    </row>
    <row r="2656" spans="2:13" s="1" customFormat="1" ht="15" hidden="1" customHeight="1" outlineLevel="1" x14ac:dyDescent="0.15">
      <c r="B2656" s="7"/>
      <c r="D2656" s="9" t="s">
        <v>252</v>
      </c>
      <c r="F2656" s="8" t="s">
        <v>250</v>
      </c>
      <c r="H2656" s="30">
        <f>IF(H2650=0, 0, H2654/H2650)</f>
        <v>0</v>
      </c>
      <c r="I2656" s="30">
        <f>IF(I2650=0, 0, I2654/I2650)</f>
        <v>0</v>
      </c>
      <c r="J2656" s="30">
        <f>IF(J2650=0, 0, J2654/J2650)</f>
        <v>0</v>
      </c>
      <c r="K2656" s="30">
        <f>IF(K2650=0, 0, K2654/K2650)</f>
        <v>0</v>
      </c>
      <c r="L2656" s="30">
        <f>IF(L2650=0, 0, L2654/L2650)</f>
        <v>0</v>
      </c>
    </row>
    <row r="2657" spans="2:14" ht="4" hidden="1" customHeight="1" outlineLevel="1" x14ac:dyDescent="0.15">
      <c r="D2657" s="9"/>
      <c r="F2657" s="1"/>
      <c r="H2657" s="1"/>
      <c r="I2657" s="1"/>
      <c r="J2657" s="1"/>
      <c r="K2657" s="1"/>
      <c r="L2657" s="1"/>
    </row>
    <row r="2658" spans="2:14" s="1" customFormat="1" ht="15" hidden="1" customHeight="1" outlineLevel="1" x14ac:dyDescent="0.15">
      <c r="B2658" s="7"/>
      <c r="C2658" s="7"/>
      <c r="D2658" s="9" t="s">
        <v>251</v>
      </c>
      <c r="F2658" s="8" t="s">
        <v>259</v>
      </c>
      <c r="H2658" s="31"/>
      <c r="I2658" s="30">
        <f>IF(H2656=0, 0, -(I2656-H2656) / H2656)</f>
        <v>0</v>
      </c>
      <c r="J2658" s="30">
        <f>IF(I2656=0, 0, -(J2656-I2656) / I2656)</f>
        <v>0</v>
      </c>
      <c r="K2658" s="30">
        <f>IF(J2656=0, 0, -(K2656-J2656) / J2656)</f>
        <v>0</v>
      </c>
      <c r="L2658" s="30">
        <f>IF(K2656=0, 0, -(L2656-K2656) / K2656)</f>
        <v>0</v>
      </c>
    </row>
    <row r="2659" spans="2:14" hidden="1" outlineLevel="1" x14ac:dyDescent="0.15"/>
    <row r="2660" spans="2:14" s="1" customFormat="1" ht="18" hidden="1" customHeight="1" outlineLevel="1" x14ac:dyDescent="0.15">
      <c r="B2660" s="7"/>
      <c r="C2660" s="91" t="s">
        <v>241</v>
      </c>
      <c r="D2660" s="91"/>
      <c r="E2660" s="93">
        <f>IF(AND(J2611 = "Yes", OR(ISBLANK(Worker_Type_Filter), Worker_Type_Filter = H2616),
 OR(ISBLANK(Country_Filter), Country_Filter = J2616)), 1, 0)</f>
        <v>1</v>
      </c>
      <c r="F2660" s="92"/>
      <c r="G2660" s="92"/>
      <c r="H2660" s="92" t="s">
        <v>4</v>
      </c>
      <c r="I2660" s="92" t="s">
        <v>5</v>
      </c>
      <c r="J2660" s="92" t="s">
        <v>6</v>
      </c>
      <c r="K2660" s="92" t="s">
        <v>257</v>
      </c>
      <c r="L2660" s="92" t="s">
        <v>258</v>
      </c>
      <c r="M2660" s="92"/>
    </row>
    <row r="2661" spans="2:14" ht="10" hidden="1" customHeight="1" outlineLevel="1" x14ac:dyDescent="0.15">
      <c r="C2661" s="43" t="s">
        <v>248</v>
      </c>
    </row>
    <row r="2662" spans="2:14" ht="4" hidden="1" customHeight="1" outlineLevel="1" x14ac:dyDescent="0.15"/>
    <row r="2663" spans="2:14" s="1" customFormat="1" ht="15" hidden="1" customHeight="1" outlineLevel="1" x14ac:dyDescent="0.15">
      <c r="B2663" s="7"/>
      <c r="C2663" s="19">
        <v>1</v>
      </c>
      <c r="D2663" s="9" t="s">
        <v>17</v>
      </c>
      <c r="F2663" s="8" t="s">
        <v>9</v>
      </c>
      <c r="H2663" s="29">
        <f>H2646 * $E2660</f>
        <v>0</v>
      </c>
      <c r="I2663" s="29">
        <f>I2646 * $E2660</f>
        <v>0</v>
      </c>
      <c r="J2663" s="29">
        <f>J2646 * $E2660</f>
        <v>0</v>
      </c>
      <c r="K2663" s="29">
        <f>K2646 * $E2660</f>
        <v>0</v>
      </c>
      <c r="L2663" s="29">
        <f>L2646 * $E2660</f>
        <v>0</v>
      </c>
    </row>
    <row r="2664" spans="2:14" ht="4" hidden="1" customHeight="1" outlineLevel="1" x14ac:dyDescent="0.15">
      <c r="D2664" s="9"/>
      <c r="F2664" s="1"/>
      <c r="H2664" s="1"/>
      <c r="I2664" s="1"/>
      <c r="J2664" s="1"/>
      <c r="K2664" s="1"/>
      <c r="L2664" s="1"/>
    </row>
    <row r="2665" spans="2:14" s="1" customFormat="1" ht="15" hidden="1" customHeight="1" outlineLevel="1" x14ac:dyDescent="0.15">
      <c r="B2665" s="7"/>
      <c r="C2665" s="19">
        <v>2</v>
      </c>
      <c r="D2665" s="9" t="s">
        <v>249</v>
      </c>
      <c r="F2665" s="8" t="s">
        <v>9</v>
      </c>
      <c r="H2665" s="29">
        <f>H2648 * $E2660</f>
        <v>0</v>
      </c>
      <c r="I2665" s="29">
        <f>I2648 * $E2660</f>
        <v>0</v>
      </c>
      <c r="J2665" s="29">
        <f>J2648 * $E2660</f>
        <v>0</v>
      </c>
      <c r="K2665" s="29">
        <f>K2648 * $E2660</f>
        <v>0</v>
      </c>
      <c r="L2665" s="29">
        <f>L2648 * $E2660</f>
        <v>0</v>
      </c>
    </row>
    <row r="2666" spans="2:14" ht="4" hidden="1" customHeight="1" outlineLevel="1" x14ac:dyDescent="0.15">
      <c r="D2666" s="9"/>
      <c r="F2666" s="1"/>
      <c r="H2666" s="1"/>
      <c r="I2666" s="1"/>
      <c r="J2666" s="1"/>
      <c r="K2666" s="1"/>
      <c r="L2666" s="1"/>
    </row>
    <row r="2667" spans="2:14" s="1" customFormat="1" ht="15" hidden="1" customHeight="1" outlineLevel="1" x14ac:dyDescent="0.15">
      <c r="B2667" s="7"/>
      <c r="C2667" s="19">
        <v>3</v>
      </c>
      <c r="D2667" s="9" t="s">
        <v>11</v>
      </c>
      <c r="F2667" s="8" t="str">
        <f>ReportingCurrencyUnitLables</f>
        <v>USD 000s</v>
      </c>
      <c r="H2667" s="29">
        <f>H2650 * $E2660</f>
        <v>0</v>
      </c>
      <c r="I2667" s="29">
        <f>I2650 * $E2660</f>
        <v>0</v>
      </c>
      <c r="J2667" s="29">
        <f>J2650 * $E2660</f>
        <v>0</v>
      </c>
      <c r="K2667" s="29">
        <f>K2650 * $E2660</f>
        <v>0</v>
      </c>
      <c r="L2667" s="29">
        <f>L2650 * $E2660</f>
        <v>0</v>
      </c>
    </row>
    <row r="2668" spans="2:14" ht="4" hidden="1" customHeight="1" outlineLevel="1" x14ac:dyDescent="0.15">
      <c r="D2668" s="9"/>
      <c r="F2668" s="1"/>
      <c r="H2668" s="1"/>
      <c r="I2668" s="1"/>
      <c r="J2668" s="1"/>
      <c r="K2668" s="1"/>
      <c r="L2668" s="1"/>
    </row>
    <row r="2669" spans="2:14" s="1" customFormat="1" ht="15" hidden="1" customHeight="1" outlineLevel="1" x14ac:dyDescent="0.15">
      <c r="B2669" s="7"/>
      <c r="C2669" s="19">
        <v>4</v>
      </c>
      <c r="D2669" s="9" t="s">
        <v>256</v>
      </c>
      <c r="F2669" s="8" t="str">
        <f>ReportingCurrencyUnitLables</f>
        <v>USD 000s</v>
      </c>
      <c r="H2669" s="29">
        <f>H2654 * $E2660</f>
        <v>0</v>
      </c>
      <c r="I2669" s="29">
        <f>I2654 * $E2660</f>
        <v>0</v>
      </c>
      <c r="J2669" s="29">
        <f>J2654 * $E2660</f>
        <v>0</v>
      </c>
      <c r="K2669" s="29">
        <f>K2654 * $E2660</f>
        <v>0</v>
      </c>
      <c r="L2669" s="29">
        <f>L2654 * $E2660</f>
        <v>0</v>
      </c>
    </row>
    <row r="2670" spans="2:14" ht="4" hidden="1" customHeight="1" outlineLevel="1" x14ac:dyDescent="0.15">
      <c r="D2670" s="9"/>
      <c r="F2670" s="1"/>
      <c r="H2670" s="1"/>
      <c r="I2670" s="1"/>
      <c r="J2670" s="1"/>
      <c r="K2670" s="1"/>
      <c r="L2670" s="1"/>
    </row>
    <row r="2671" spans="2:14" ht="10" hidden="1" customHeight="1" outlineLevel="1" x14ac:dyDescent="0.15">
      <c r="B2671" s="44"/>
      <c r="C2671" s="41"/>
      <c r="D2671" s="41"/>
      <c r="E2671" s="41"/>
      <c r="F2671" s="41"/>
      <c r="G2671" s="41"/>
      <c r="H2671" s="41"/>
      <c r="I2671" s="45"/>
      <c r="J2671" s="45"/>
      <c r="K2671" s="45"/>
      <c r="L2671" s="41"/>
      <c r="M2671" s="41"/>
      <c r="N2671" s="1"/>
    </row>
    <row r="2672" spans="2:14" ht="10" customHeight="1" x14ac:dyDescent="0.15">
      <c r="B2672" s="44"/>
      <c r="C2672" s="41"/>
      <c r="D2672" s="41"/>
      <c r="E2672" s="41"/>
      <c r="F2672" s="41"/>
      <c r="G2672" s="41"/>
      <c r="H2672" s="41"/>
      <c r="I2672" s="45"/>
      <c r="J2672" s="45"/>
      <c r="K2672" s="45"/>
      <c r="L2672" s="41"/>
      <c r="M2672" s="41"/>
      <c r="N2672" s="1"/>
    </row>
    <row r="2673" spans="2:13" s="1" customFormat="1" ht="19" collapsed="1" x14ac:dyDescent="0.15">
      <c r="B2673" s="83" cm="1">
        <f t="array" aca="1" ref="B2673" ca="1">MAX($B$2:OFFSET(B2673,-1,0)+1)</f>
        <v>44</v>
      </c>
      <c r="C2673" s="84" t="str">
        <f>UPPER(J2678) &amp;" / " &amp; K2678  &amp; " / " &amp; L2678 &amp; " / " &amp; H2678</f>
        <v xml:space="preserve"> /  /  / </v>
      </c>
      <c r="D2673" s="84"/>
      <c r="E2673" s="41"/>
      <c r="F2673" s="41"/>
      <c r="G2673" s="41"/>
      <c r="H2673" s="61" t="str">
        <f>IF(COUNTIF(E2675:E2731, "!")&gt;0, "!", "")</f>
        <v/>
      </c>
      <c r="I2673" s="18" t="s">
        <v>240</v>
      </c>
      <c r="J2673" s="2" t="s">
        <v>210</v>
      </c>
      <c r="K2673" s="18" t="s">
        <v>267</v>
      </c>
      <c r="L2673" s="42">
        <f>E2722</f>
        <v>1</v>
      </c>
      <c r="M2673" s="41"/>
    </row>
    <row r="2674" spans="2:13" s="1" customFormat="1" ht="4" hidden="1" customHeight="1" outlineLevel="1" x14ac:dyDescent="0.15">
      <c r="B2674" s="88"/>
      <c r="C2674" s="89"/>
      <c r="D2674" s="89"/>
      <c r="E2674" s="89"/>
      <c r="F2674" s="89"/>
      <c r="G2674" s="89"/>
      <c r="H2674" s="89"/>
      <c r="I2674" s="90"/>
      <c r="J2674" s="90"/>
      <c r="K2674" s="90"/>
      <c r="L2674" s="89"/>
      <c r="M2674" s="89"/>
    </row>
    <row r="2675" spans="2:13" ht="10" hidden="1" customHeight="1" outlineLevel="1" x14ac:dyDescent="0.15"/>
    <row r="2676" spans="2:13" ht="15" hidden="1" customHeight="1" outlineLevel="1" x14ac:dyDescent="0.15">
      <c r="D2676" s="1"/>
      <c r="E2676" s="1"/>
      <c r="H2676" s="4" t="s">
        <v>1</v>
      </c>
      <c r="J2676" s="4" t="s">
        <v>0</v>
      </c>
      <c r="K2676" s="4" t="s">
        <v>209</v>
      </c>
      <c r="L2676" s="4" t="s">
        <v>264</v>
      </c>
    </row>
    <row r="2677" spans="2:13" ht="5" hidden="1" customHeight="1" outlineLevel="1" x14ac:dyDescent="0.15">
      <c r="D2677" s="1"/>
      <c r="E2677" s="1"/>
      <c r="H2677" s="1"/>
      <c r="J2677" s="1"/>
      <c r="K2677" s="1"/>
      <c r="L2677" s="1"/>
    </row>
    <row r="2678" spans="2:13" ht="15" hidden="1" customHeight="1" outlineLevel="1" x14ac:dyDescent="0.15">
      <c r="D2678" s="9" t="s">
        <v>2</v>
      </c>
      <c r="E2678" s="1"/>
      <c r="H2678" s="2"/>
      <c r="J2678" s="2"/>
      <c r="K2678" s="2"/>
      <c r="L2678" s="2"/>
    </row>
    <row r="2679" spans="2:13" hidden="1" outlineLevel="1" x14ac:dyDescent="0.15">
      <c r="D2679" s="1"/>
      <c r="E2679" s="1"/>
      <c r="F2679" s="1"/>
      <c r="H2679" s="1"/>
      <c r="I2679" s="1"/>
      <c r="J2679" s="1"/>
      <c r="K2679" s="1"/>
      <c r="L2679" s="1"/>
    </row>
    <row r="2680" spans="2:13" s="1" customFormat="1" ht="18" hidden="1" customHeight="1" outlineLevel="1" x14ac:dyDescent="0.15">
      <c r="B2680" s="7"/>
      <c r="C2680" s="91" t="s">
        <v>3</v>
      </c>
      <c r="D2680" s="91"/>
      <c r="E2680" s="91"/>
      <c r="F2680" s="92"/>
      <c r="G2680" s="92"/>
      <c r="H2680" s="92" t="s">
        <v>4</v>
      </c>
      <c r="I2680" s="92" t="s">
        <v>5</v>
      </c>
      <c r="J2680" s="92" t="s">
        <v>6</v>
      </c>
      <c r="K2680" s="92" t="s">
        <v>257</v>
      </c>
      <c r="L2680" s="92" t="s">
        <v>258</v>
      </c>
      <c r="M2680" s="92"/>
    </row>
    <row r="2681" spans="2:13" ht="10" hidden="1" customHeight="1" outlineLevel="1" x14ac:dyDescent="0.15">
      <c r="H2681" s="1"/>
      <c r="I2681" s="1"/>
      <c r="J2681" s="1"/>
      <c r="K2681" s="1"/>
      <c r="L2681" s="1"/>
    </row>
    <row r="2682" spans="2:13" s="1" customFormat="1" ht="15" hidden="1" customHeight="1" outlineLevel="1" x14ac:dyDescent="0.15">
      <c r="B2682" s="7"/>
      <c r="D2682" s="9" t="s">
        <v>3</v>
      </c>
      <c r="F2682" s="17" t="s">
        <v>321</v>
      </c>
      <c r="H2682" s="22"/>
      <c r="I2682" s="22"/>
      <c r="J2682" s="22"/>
      <c r="K2682" s="22"/>
      <c r="L2682" s="22"/>
    </row>
    <row r="2683" spans="2:13" ht="4" hidden="1" customHeight="1" outlineLevel="1" x14ac:dyDescent="0.15">
      <c r="D2683" s="1"/>
      <c r="E2683" s="1"/>
      <c r="F2683" s="1"/>
      <c r="H2683" s="1"/>
      <c r="I2683" s="1"/>
      <c r="J2683" s="1"/>
      <c r="K2683" s="1"/>
      <c r="L2683" s="1"/>
    </row>
    <row r="2684" spans="2:13" s="1" customFormat="1" ht="15" hidden="1" customHeight="1" outlineLevel="1" x14ac:dyDescent="0.15">
      <c r="B2684" s="7"/>
      <c r="D2684" s="9" t="s">
        <v>246</v>
      </c>
      <c r="F2684" s="8" t="str">
        <f>F2686 &amp; ":" &amp; F2682</f>
        <v>USD:[currency code]</v>
      </c>
      <c r="H2684" s="24"/>
      <c r="I2684" s="24"/>
      <c r="J2684" s="24"/>
      <c r="K2684" s="24"/>
      <c r="L2684" s="24"/>
    </row>
    <row r="2685" spans="2:13" ht="4" hidden="1" customHeight="1" outlineLevel="1" x14ac:dyDescent="0.15">
      <c r="D2685" s="1"/>
      <c r="E2685" s="1"/>
      <c r="F2685" s="1"/>
      <c r="H2685" s="1"/>
      <c r="I2685" s="1"/>
      <c r="J2685" s="1"/>
      <c r="K2685" s="1"/>
      <c r="L2685" s="1"/>
    </row>
    <row r="2686" spans="2:13" s="1" customFormat="1" ht="15" hidden="1" customHeight="1" outlineLevel="1" x14ac:dyDescent="0.15">
      <c r="B2686" s="7"/>
      <c r="D2686" s="9" t="s">
        <v>16</v>
      </c>
      <c r="F2686" s="8" t="str">
        <f>ReportingCurrency</f>
        <v>USD</v>
      </c>
      <c r="H2686" s="28">
        <f>IF(H2684=0, 0, H2682/H2684)</f>
        <v>0</v>
      </c>
      <c r="I2686" s="28">
        <f>IF(I2684=0, 0, I2682/I2684)</f>
        <v>0</v>
      </c>
      <c r="J2686" s="28">
        <f>IF(J2684=0, 0, J2682/J2684)</f>
        <v>0</v>
      </c>
      <c r="K2686" s="28">
        <f>IF(K2684=0, 0, K2682/K2684)</f>
        <v>0</v>
      </c>
      <c r="L2686" s="28">
        <f>IF(L2684=0, 0, L2682/L2684)</f>
        <v>0</v>
      </c>
    </row>
    <row r="2687" spans="2:13" ht="4" hidden="1" customHeight="1" outlineLevel="1" x14ac:dyDescent="0.15">
      <c r="D2687" s="1"/>
      <c r="E2687" s="1"/>
      <c r="F2687" s="1"/>
      <c r="H2687" s="1"/>
      <c r="I2687" s="1"/>
      <c r="J2687" s="1"/>
      <c r="K2687" s="1"/>
      <c r="L2687" s="1"/>
    </row>
    <row r="2688" spans="2:13" s="1" customFormat="1" ht="15" hidden="1" customHeight="1" outlineLevel="1" x14ac:dyDescent="0.15">
      <c r="B2688" s="7"/>
      <c r="D2688" s="9" t="s">
        <v>253</v>
      </c>
      <c r="F2688" s="8" t="s">
        <v>254</v>
      </c>
      <c r="H2688" s="2"/>
      <c r="I2688" s="2"/>
      <c r="J2688" s="2"/>
      <c r="K2688" s="2"/>
      <c r="L2688" s="2"/>
    </row>
    <row r="2689" spans="2:13" ht="4" hidden="1" customHeight="1" outlineLevel="1" x14ac:dyDescent="0.15">
      <c r="D2689" s="1"/>
      <c r="E2689" s="1"/>
      <c r="F2689" s="1"/>
      <c r="H2689" s="1"/>
      <c r="I2689" s="1"/>
      <c r="J2689" s="1"/>
      <c r="K2689" s="1"/>
      <c r="L2689" s="1"/>
    </row>
    <row r="2690" spans="2:13" s="1" customFormat="1" ht="15" hidden="1" customHeight="1" outlineLevel="1" x14ac:dyDescent="0.15">
      <c r="B2690" s="7"/>
      <c r="D2690" s="9" t="s">
        <v>280</v>
      </c>
      <c r="F2690" s="8" t="s">
        <v>255</v>
      </c>
      <c r="H2690" s="25"/>
      <c r="I2690" s="25"/>
      <c r="J2690" s="25"/>
      <c r="K2690" s="25"/>
      <c r="L2690" s="25"/>
    </row>
    <row r="2691" spans="2:13" hidden="1" outlineLevel="1" x14ac:dyDescent="0.15">
      <c r="D2691" s="1"/>
      <c r="E2691" s="1"/>
      <c r="F2691" s="1"/>
      <c r="H2691" s="1"/>
      <c r="I2691" s="1"/>
      <c r="J2691" s="1"/>
      <c r="K2691" s="1"/>
      <c r="L2691" s="1"/>
    </row>
    <row r="2692" spans="2:13" s="1" customFormat="1" ht="18" hidden="1" customHeight="1" outlineLevel="1" x14ac:dyDescent="0.15">
      <c r="B2692" s="7"/>
      <c r="C2692" s="91" t="s">
        <v>311</v>
      </c>
      <c r="D2692" s="91"/>
      <c r="E2692" s="91"/>
      <c r="F2692" s="92"/>
      <c r="G2692" s="92"/>
      <c r="H2692" s="92" t="s">
        <v>4</v>
      </c>
      <c r="I2692" s="92" t="s">
        <v>5</v>
      </c>
      <c r="J2692" s="92" t="s">
        <v>6</v>
      </c>
      <c r="K2692" s="92" t="s">
        <v>257</v>
      </c>
      <c r="L2692" s="92" t="s">
        <v>258</v>
      </c>
      <c r="M2692" s="92"/>
    </row>
    <row r="2693" spans="2:13" ht="10" hidden="1" customHeight="1" outlineLevel="1" x14ac:dyDescent="0.15">
      <c r="H2693" s="1"/>
      <c r="I2693" s="1"/>
      <c r="J2693" s="1"/>
      <c r="K2693" s="1"/>
      <c r="L2693" s="1"/>
    </row>
    <row r="2694" spans="2:13" s="1" customFormat="1" ht="15" hidden="1" customHeight="1" outlineLevel="1" x14ac:dyDescent="0.15">
      <c r="B2694" s="7"/>
      <c r="C2694" s="62"/>
      <c r="D2694" s="9" t="s">
        <v>318</v>
      </c>
      <c r="E2694"/>
      <c r="F2694" s="58" t="str">
        <f>F2682</f>
        <v>[currency code]</v>
      </c>
      <c r="H2694" s="23"/>
      <c r="I2694" s="23"/>
      <c r="J2694" s="23"/>
      <c r="K2694" s="23"/>
      <c r="L2694" s="23"/>
    </row>
    <row r="2695" spans="2:13" ht="10" hidden="1" customHeight="1" outlineLevel="1" x14ac:dyDescent="0.15">
      <c r="D2695" s="1"/>
      <c r="F2695" s="1"/>
      <c r="H2695" s="1"/>
      <c r="I2695" s="1"/>
      <c r="J2695" s="1"/>
      <c r="K2695" s="1"/>
      <c r="L2695" s="1"/>
    </row>
    <row r="2696" spans="2:13" ht="15" hidden="1" customHeight="1" outlineLevel="1" x14ac:dyDescent="0.15">
      <c r="D2696" s="60"/>
      <c r="F2696" s="1"/>
      <c r="H2696" s="98" t="s">
        <v>312</v>
      </c>
      <c r="I2696" s="1"/>
      <c r="J2696" s="1"/>
      <c r="K2696" s="1"/>
      <c r="L2696" s="1"/>
    </row>
    <row r="2697" spans="2:13" s="1" customFormat="1" ht="15" hidden="1" customHeight="1" outlineLevel="1" x14ac:dyDescent="0.15">
      <c r="B2697" s="7"/>
      <c r="D2697" s="9" t="s">
        <v>319</v>
      </c>
      <c r="E2697"/>
      <c r="F2697" s="8" t="str">
        <f t="shared" ref="F2697" si="86">ReportingCurrency</f>
        <v>USD</v>
      </c>
      <c r="H2697" s="28">
        <f>IF(H2684=0, 0, H2694/H2684)</f>
        <v>0</v>
      </c>
      <c r="I2697" s="28">
        <f>IF(I2684=0, 0, I2694/I2684)</f>
        <v>0</v>
      </c>
      <c r="J2697" s="28">
        <f>IF(J2684=0, 0, J2694/J2684)</f>
        <v>0</v>
      </c>
      <c r="K2697" s="28">
        <f>IF(K2684=0, 0, K2694/K2684)</f>
        <v>0</v>
      </c>
      <c r="L2697" s="28">
        <f>IF(L2684=0, 0, L2694/L2684)</f>
        <v>0</v>
      </c>
    </row>
    <row r="2698" spans="2:13" hidden="1" outlineLevel="1" x14ac:dyDescent="0.15"/>
    <row r="2699" spans="2:13" s="1" customFormat="1" ht="18" hidden="1" customHeight="1" outlineLevel="1" x14ac:dyDescent="0.15">
      <c r="B2699" s="7"/>
      <c r="C2699" s="91" t="s">
        <v>8</v>
      </c>
      <c r="D2699" s="91"/>
      <c r="E2699" s="91"/>
      <c r="F2699" s="92"/>
      <c r="G2699" s="92"/>
      <c r="H2699" s="92" t="s">
        <v>4</v>
      </c>
      <c r="I2699" s="92" t="s">
        <v>5</v>
      </c>
      <c r="J2699" s="92" t="s">
        <v>6</v>
      </c>
      <c r="K2699" s="92" t="s">
        <v>257</v>
      </c>
      <c r="L2699" s="92" t="s">
        <v>258</v>
      </c>
      <c r="M2699" s="92"/>
    </row>
    <row r="2700" spans="2:13" ht="10" hidden="1" customHeight="1" outlineLevel="1" x14ac:dyDescent="0.15">
      <c r="H2700" s="1"/>
      <c r="I2700" s="1"/>
      <c r="J2700" s="1"/>
      <c r="K2700" s="1"/>
      <c r="L2700" s="1"/>
    </row>
    <row r="2701" spans="2:13" ht="15" hidden="1" customHeight="1" outlineLevel="1" x14ac:dyDescent="0.15">
      <c r="D2701" s="9" t="s">
        <v>8</v>
      </c>
      <c r="F2701" s="1"/>
      <c r="H2701" s="99" t="str" cm="1">
        <f t="array" ref="H2701">IF(OR(E2702:E2703 = "!"), "Red alert = missing data","")</f>
        <v/>
      </c>
      <c r="I2701" s="1"/>
      <c r="J2701" s="1"/>
      <c r="K2701" s="1"/>
      <c r="L2701" s="1"/>
    </row>
    <row r="2702" spans="2:13" s="1" customFormat="1" ht="15" hidden="1" customHeight="1" outlineLevel="1" x14ac:dyDescent="0.15">
      <c r="B2702" s="7"/>
      <c r="D2702" s="59" t="s">
        <v>309</v>
      </c>
      <c r="E2702" s="61" t="str" cm="1">
        <f t="array" ref="E2702">IF(MAX((H2697:L2697&gt;=H2686:L2686) * (H2697:L2697 &lt;&gt; 0) * (H2702:L2702=0)) &gt;0, "!", "")</f>
        <v/>
      </c>
      <c r="F2702" s="8" t="s">
        <v>18</v>
      </c>
      <c r="H2702" s="23"/>
      <c r="I2702" s="23"/>
      <c r="J2702" s="23"/>
      <c r="K2702" s="23"/>
      <c r="L2702" s="23"/>
    </row>
    <row r="2703" spans="2:13" s="1" customFormat="1" ht="15" hidden="1" customHeight="1" outlineLevel="1" x14ac:dyDescent="0.15">
      <c r="B2703" s="7"/>
      <c r="D2703" s="59" t="s">
        <v>310</v>
      </c>
      <c r="E2703" s="61" t="str" cm="1">
        <f t="array" ref="E2703">IF(MAX((H2697:L2697&lt;H2686:L2686) * (H2697:L2697 &lt;&gt; 0) * (H2703:L2703=0)) &gt;0, "!", "")</f>
        <v/>
      </c>
      <c r="F2703" s="8" t="s">
        <v>18</v>
      </c>
      <c r="H2703" s="23"/>
      <c r="I2703" s="23"/>
      <c r="J2703" s="23"/>
      <c r="K2703" s="23"/>
      <c r="L2703" s="23"/>
    </row>
    <row r="2704" spans="2:13" s="1" customFormat="1" ht="15" hidden="1" customHeight="1" outlineLevel="1" x14ac:dyDescent="0.15">
      <c r="B2704" s="7"/>
      <c r="D2704" s="59" t="s">
        <v>305</v>
      </c>
      <c r="E2704"/>
      <c r="F2704" s="8" t="s">
        <v>18</v>
      </c>
      <c r="H2704" s="29">
        <f>H2702+IF(H2697&lt;H2686, H2703, 0)</f>
        <v>0</v>
      </c>
      <c r="I2704" s="29">
        <f>I2702+IF(I2697&lt;I2686, I2703, 0)</f>
        <v>0</v>
      </c>
      <c r="J2704" s="29">
        <f>J2702+IF(J2697&lt;J2686, J2703, 0)</f>
        <v>0</v>
      </c>
      <c r="K2704" s="29">
        <f>K2702+IF(K2697&lt;K2686, K2703, 0)</f>
        <v>0</v>
      </c>
      <c r="L2704" s="29">
        <f>L2702+IF(L2697&lt;L2686, L2703, 0)</f>
        <v>0</v>
      </c>
    </row>
    <row r="2705" spans="2:13" hidden="1" outlineLevel="1" x14ac:dyDescent="0.15">
      <c r="D2705" s="1"/>
      <c r="E2705" s="1"/>
      <c r="F2705" s="1"/>
      <c r="H2705" s="1"/>
      <c r="I2705" s="1"/>
      <c r="J2705" s="1"/>
      <c r="K2705" s="1"/>
      <c r="L2705" s="1"/>
    </row>
    <row r="2706" spans="2:13" s="1" customFormat="1" ht="18" hidden="1" customHeight="1" outlineLevel="1" x14ac:dyDescent="0.15">
      <c r="B2706" s="7"/>
      <c r="C2706" s="91" t="s">
        <v>10</v>
      </c>
      <c r="D2706" s="91"/>
      <c r="E2706" s="91"/>
      <c r="F2706" s="92"/>
      <c r="G2706" s="92"/>
      <c r="H2706" s="97" t="s">
        <v>4</v>
      </c>
      <c r="I2706" s="92" t="s">
        <v>5</v>
      </c>
      <c r="J2706" s="92" t="s">
        <v>6</v>
      </c>
      <c r="K2706" s="92" t="s">
        <v>257</v>
      </c>
      <c r="L2706" s="92" t="s">
        <v>258</v>
      </c>
      <c r="M2706" s="92"/>
    </row>
    <row r="2707" spans="2:13" ht="10" hidden="1" customHeight="1" outlineLevel="1" x14ac:dyDescent="0.15"/>
    <row r="2708" spans="2:13" s="1" customFormat="1" ht="15" hidden="1" customHeight="1" outlineLevel="1" x14ac:dyDescent="0.15">
      <c r="B2708" s="7"/>
      <c r="D2708" s="9" t="s">
        <v>17</v>
      </c>
      <c r="F2708" s="8" t="s">
        <v>9</v>
      </c>
      <c r="H2708" s="29">
        <f>H2704</f>
        <v>0</v>
      </c>
      <c r="I2708" s="29">
        <f>I2704</f>
        <v>0</v>
      </c>
      <c r="J2708" s="29">
        <f>J2704</f>
        <v>0</v>
      </c>
      <c r="K2708" s="29">
        <f>K2704</f>
        <v>0</v>
      </c>
      <c r="L2708" s="29">
        <f>L2704</f>
        <v>0</v>
      </c>
    </row>
    <row r="2709" spans="2:13" ht="4" hidden="1" customHeight="1" outlineLevel="1" x14ac:dyDescent="0.15">
      <c r="D2709" s="9"/>
      <c r="F2709" s="1"/>
      <c r="H2709" s="1"/>
      <c r="I2709" s="1"/>
      <c r="J2709" s="1"/>
      <c r="K2709" s="1"/>
      <c r="L2709" s="1"/>
    </row>
    <row r="2710" spans="2:13" s="1" customFormat="1" ht="15" hidden="1" customHeight="1" outlineLevel="1" x14ac:dyDescent="0.15">
      <c r="B2710" s="7"/>
      <c r="D2710" s="9" t="s">
        <v>249</v>
      </c>
      <c r="F2710" s="8" t="s">
        <v>9</v>
      </c>
      <c r="H2710" s="29">
        <f>IF(H2697&lt;H2686, H2703, 0)</f>
        <v>0</v>
      </c>
      <c r="I2710" s="29">
        <f>IF(I2697&lt;I2686, I2703, 0)</f>
        <v>0</v>
      </c>
      <c r="J2710" s="29">
        <f>IF(J2697&lt;J2686, J2703, 0)</f>
        <v>0</v>
      </c>
      <c r="K2710" s="29">
        <f>IF(K2697&lt;K2686, K2703, 0)</f>
        <v>0</v>
      </c>
      <c r="L2710" s="29">
        <f>IF(L2697&lt;L2686, L2703, 0)</f>
        <v>0</v>
      </c>
    </row>
    <row r="2711" spans="2:13" ht="4" hidden="1" customHeight="1" outlineLevel="1" x14ac:dyDescent="0.15">
      <c r="D2711" s="9"/>
      <c r="F2711" s="1"/>
      <c r="H2711" s="1"/>
      <c r="I2711" s="1"/>
      <c r="J2711" s="1"/>
      <c r="K2711" s="1"/>
      <c r="L2711" s="1"/>
    </row>
    <row r="2712" spans="2:13" s="1" customFormat="1" ht="15" hidden="1" customHeight="1" outlineLevel="1" x14ac:dyDescent="0.15">
      <c r="B2712" s="7"/>
      <c r="D2712" s="9" t="s">
        <v>11</v>
      </c>
      <c r="F2712" s="8" t="str">
        <f>ReportingCurrencyUnitLables</f>
        <v>USD 000s</v>
      </c>
      <c r="H2712" s="29">
        <f>H2686 * H2704 / 1000</f>
        <v>0</v>
      </c>
      <c r="I2712" s="29">
        <f>I2686 * I2704 / 1000</f>
        <v>0</v>
      </c>
      <c r="J2712" s="29">
        <f>J2686 * J2704 / 1000</f>
        <v>0</v>
      </c>
      <c r="K2712" s="29">
        <f>K2686 * K2704 / 1000</f>
        <v>0</v>
      </c>
      <c r="L2712" s="29">
        <f>L2686 * L2704 / 1000</f>
        <v>0</v>
      </c>
    </row>
    <row r="2713" spans="2:13" ht="4" hidden="1" customHeight="1" outlineLevel="1" x14ac:dyDescent="0.15">
      <c r="D2713" s="9"/>
      <c r="F2713" s="1"/>
      <c r="H2713" s="1"/>
      <c r="I2713" s="1"/>
      <c r="J2713" s="1"/>
      <c r="K2713" s="1"/>
      <c r="L2713" s="1"/>
    </row>
    <row r="2714" spans="2:13" s="1" customFormat="1" ht="15" hidden="1" customHeight="1" outlineLevel="1" x14ac:dyDescent="0.15">
      <c r="B2714" s="7"/>
      <c r="D2714" s="9" t="s">
        <v>13</v>
      </c>
      <c r="F2714" s="8" t="s">
        <v>14</v>
      </c>
      <c r="H2714" s="30">
        <f>IF(H2708=0,0,H2710 / H2708)</f>
        <v>0</v>
      </c>
      <c r="I2714" s="30">
        <f>IF(I2708=0,0,I2710 / I2708)</f>
        <v>0</v>
      </c>
      <c r="J2714" s="30">
        <f>IF(J2708=0,0,J2710 / J2708)</f>
        <v>0</v>
      </c>
      <c r="K2714" s="30">
        <f>IF(K2708=0,0,K2710 / K2708)</f>
        <v>0</v>
      </c>
      <c r="L2714" s="30">
        <f>IF(L2708=0,0,L2710 / L2708)</f>
        <v>0</v>
      </c>
    </row>
    <row r="2715" spans="2:13" ht="4" hidden="1" customHeight="1" outlineLevel="1" x14ac:dyDescent="0.15">
      <c r="D2715" s="9"/>
      <c r="F2715" s="1"/>
      <c r="H2715" s="1"/>
      <c r="I2715" s="1"/>
      <c r="J2715" s="1"/>
      <c r="K2715" s="1"/>
      <c r="L2715" s="1"/>
    </row>
    <row r="2716" spans="2:13" ht="15" hidden="1" customHeight="1" outlineLevel="1" x14ac:dyDescent="0.15">
      <c r="D2716" s="9" t="s">
        <v>302</v>
      </c>
      <c r="F2716" s="8" t="str">
        <f>ReportingCurrencyUnitLables</f>
        <v>USD 000s</v>
      </c>
      <c r="G2716" s="1"/>
      <c r="H2716" s="29">
        <f>MAX(0, H2686-H2697) * H2710 / 1000</f>
        <v>0</v>
      </c>
      <c r="I2716" s="29">
        <f t="shared" ref="I2716:L2716" si="87">MAX(0, I2686-I2697) * I2710 / 1000</f>
        <v>0</v>
      </c>
      <c r="J2716" s="29">
        <f t="shared" si="87"/>
        <v>0</v>
      </c>
      <c r="K2716" s="29">
        <f t="shared" si="87"/>
        <v>0</v>
      </c>
      <c r="L2716" s="29">
        <f t="shared" si="87"/>
        <v>0</v>
      </c>
    </row>
    <row r="2717" spans="2:13" ht="4" hidden="1" customHeight="1" outlineLevel="1" x14ac:dyDescent="0.15">
      <c r="D2717" s="9"/>
      <c r="F2717" s="1"/>
      <c r="H2717" s="1"/>
      <c r="I2717" s="1"/>
      <c r="J2717" s="1"/>
      <c r="K2717" s="1"/>
      <c r="L2717" s="1"/>
    </row>
    <row r="2718" spans="2:13" s="1" customFormat="1" ht="15" hidden="1" customHeight="1" outlineLevel="1" x14ac:dyDescent="0.15">
      <c r="B2718" s="7"/>
      <c r="D2718" s="9" t="s">
        <v>252</v>
      </c>
      <c r="F2718" s="8" t="s">
        <v>250</v>
      </c>
      <c r="H2718" s="30">
        <f>IF(H2712=0, 0, H2716/H2712)</f>
        <v>0</v>
      </c>
      <c r="I2718" s="30">
        <f>IF(I2712=0, 0, I2716/I2712)</f>
        <v>0</v>
      </c>
      <c r="J2718" s="30">
        <f>IF(J2712=0, 0, J2716/J2712)</f>
        <v>0</v>
      </c>
      <c r="K2718" s="30">
        <f>IF(K2712=0, 0, K2716/K2712)</f>
        <v>0</v>
      </c>
      <c r="L2718" s="30">
        <f>IF(L2712=0, 0, L2716/L2712)</f>
        <v>0</v>
      </c>
    </row>
    <row r="2719" spans="2:13" ht="4" hidden="1" customHeight="1" outlineLevel="1" x14ac:dyDescent="0.15">
      <c r="D2719" s="9"/>
      <c r="F2719" s="1"/>
      <c r="H2719" s="1"/>
      <c r="I2719" s="1"/>
      <c r="J2719" s="1"/>
      <c r="K2719" s="1"/>
      <c r="L2719" s="1"/>
    </row>
    <row r="2720" spans="2:13" s="1" customFormat="1" ht="15" hidden="1" customHeight="1" outlineLevel="1" x14ac:dyDescent="0.15">
      <c r="B2720" s="7"/>
      <c r="C2720" s="7"/>
      <c r="D2720" s="9" t="s">
        <v>251</v>
      </c>
      <c r="F2720" s="8" t="s">
        <v>259</v>
      </c>
      <c r="H2720" s="31"/>
      <c r="I2720" s="30">
        <f>IF(H2718=0, 0, -(I2718-H2718) / H2718)</f>
        <v>0</v>
      </c>
      <c r="J2720" s="30">
        <f>IF(I2718=0, 0, -(J2718-I2718) / I2718)</f>
        <v>0</v>
      </c>
      <c r="K2720" s="30">
        <f>IF(J2718=0, 0, -(K2718-J2718) / J2718)</f>
        <v>0</v>
      </c>
      <c r="L2720" s="30">
        <f>IF(K2718=0, 0, -(L2718-K2718) / K2718)</f>
        <v>0</v>
      </c>
    </row>
    <row r="2721" spans="2:14" hidden="1" outlineLevel="1" x14ac:dyDescent="0.15"/>
    <row r="2722" spans="2:14" s="1" customFormat="1" ht="18" hidden="1" customHeight="1" outlineLevel="1" x14ac:dyDescent="0.15">
      <c r="B2722" s="7"/>
      <c r="C2722" s="91" t="s">
        <v>241</v>
      </c>
      <c r="D2722" s="91"/>
      <c r="E2722" s="93">
        <f>IF(AND(J2673 = "Yes", OR(ISBLANK(Worker_Type_Filter), Worker_Type_Filter = H2678),
 OR(ISBLANK(Country_Filter), Country_Filter = J2678)), 1, 0)</f>
        <v>1</v>
      </c>
      <c r="F2722" s="92"/>
      <c r="G2722" s="92"/>
      <c r="H2722" s="92" t="s">
        <v>4</v>
      </c>
      <c r="I2722" s="92" t="s">
        <v>5</v>
      </c>
      <c r="J2722" s="92" t="s">
        <v>6</v>
      </c>
      <c r="K2722" s="92" t="s">
        <v>257</v>
      </c>
      <c r="L2722" s="92" t="s">
        <v>258</v>
      </c>
      <c r="M2722" s="92"/>
    </row>
    <row r="2723" spans="2:14" ht="10" hidden="1" customHeight="1" outlineLevel="1" x14ac:dyDescent="0.15">
      <c r="C2723" s="43" t="s">
        <v>248</v>
      </c>
    </row>
    <row r="2724" spans="2:14" ht="4" hidden="1" customHeight="1" outlineLevel="1" x14ac:dyDescent="0.15"/>
    <row r="2725" spans="2:14" s="1" customFormat="1" ht="15" hidden="1" customHeight="1" outlineLevel="1" x14ac:dyDescent="0.15">
      <c r="B2725" s="7"/>
      <c r="C2725" s="19">
        <v>1</v>
      </c>
      <c r="D2725" s="9" t="s">
        <v>17</v>
      </c>
      <c r="F2725" s="8" t="s">
        <v>9</v>
      </c>
      <c r="H2725" s="29">
        <f>H2708 * $E2722</f>
        <v>0</v>
      </c>
      <c r="I2725" s="29">
        <f>I2708 * $E2722</f>
        <v>0</v>
      </c>
      <c r="J2725" s="29">
        <f>J2708 * $E2722</f>
        <v>0</v>
      </c>
      <c r="K2725" s="29">
        <f>K2708 * $E2722</f>
        <v>0</v>
      </c>
      <c r="L2725" s="29">
        <f>L2708 * $E2722</f>
        <v>0</v>
      </c>
    </row>
    <row r="2726" spans="2:14" ht="4" hidden="1" customHeight="1" outlineLevel="1" x14ac:dyDescent="0.15">
      <c r="D2726" s="9"/>
      <c r="F2726" s="1"/>
      <c r="H2726" s="1"/>
      <c r="I2726" s="1"/>
      <c r="J2726" s="1"/>
      <c r="K2726" s="1"/>
      <c r="L2726" s="1"/>
    </row>
    <row r="2727" spans="2:14" s="1" customFormat="1" ht="15" hidden="1" customHeight="1" outlineLevel="1" x14ac:dyDescent="0.15">
      <c r="B2727" s="7"/>
      <c r="C2727" s="19">
        <v>2</v>
      </c>
      <c r="D2727" s="9" t="s">
        <v>249</v>
      </c>
      <c r="F2727" s="8" t="s">
        <v>9</v>
      </c>
      <c r="H2727" s="29">
        <f>H2710 * $E2722</f>
        <v>0</v>
      </c>
      <c r="I2727" s="29">
        <f>I2710 * $E2722</f>
        <v>0</v>
      </c>
      <c r="J2727" s="29">
        <f>J2710 * $E2722</f>
        <v>0</v>
      </c>
      <c r="K2727" s="29">
        <f>K2710 * $E2722</f>
        <v>0</v>
      </c>
      <c r="L2727" s="29">
        <f>L2710 * $E2722</f>
        <v>0</v>
      </c>
    </row>
    <row r="2728" spans="2:14" ht="4" hidden="1" customHeight="1" outlineLevel="1" x14ac:dyDescent="0.15">
      <c r="D2728" s="9"/>
      <c r="F2728" s="1"/>
      <c r="H2728" s="1"/>
      <c r="I2728" s="1"/>
      <c r="J2728" s="1"/>
      <c r="K2728" s="1"/>
      <c r="L2728" s="1"/>
    </row>
    <row r="2729" spans="2:14" s="1" customFormat="1" ht="15" hidden="1" customHeight="1" outlineLevel="1" x14ac:dyDescent="0.15">
      <c r="B2729" s="7"/>
      <c r="C2729" s="19">
        <v>3</v>
      </c>
      <c r="D2729" s="9" t="s">
        <v>11</v>
      </c>
      <c r="F2729" s="8" t="str">
        <f>ReportingCurrencyUnitLables</f>
        <v>USD 000s</v>
      </c>
      <c r="H2729" s="29">
        <f>H2712 * $E2722</f>
        <v>0</v>
      </c>
      <c r="I2729" s="29">
        <f>I2712 * $E2722</f>
        <v>0</v>
      </c>
      <c r="J2729" s="29">
        <f>J2712 * $E2722</f>
        <v>0</v>
      </c>
      <c r="K2729" s="29">
        <f>K2712 * $E2722</f>
        <v>0</v>
      </c>
      <c r="L2729" s="29">
        <f>L2712 * $E2722</f>
        <v>0</v>
      </c>
    </row>
    <row r="2730" spans="2:14" ht="4" hidden="1" customHeight="1" outlineLevel="1" x14ac:dyDescent="0.15">
      <c r="D2730" s="9"/>
      <c r="F2730" s="1"/>
      <c r="H2730" s="1"/>
      <c r="I2730" s="1"/>
      <c r="J2730" s="1"/>
      <c r="K2730" s="1"/>
      <c r="L2730" s="1"/>
    </row>
    <row r="2731" spans="2:14" s="1" customFormat="1" ht="15" hidden="1" customHeight="1" outlineLevel="1" x14ac:dyDescent="0.15">
      <c r="B2731" s="7"/>
      <c r="C2731" s="19">
        <v>4</v>
      </c>
      <c r="D2731" s="9" t="s">
        <v>256</v>
      </c>
      <c r="F2731" s="8" t="str">
        <f>ReportingCurrencyUnitLables</f>
        <v>USD 000s</v>
      </c>
      <c r="H2731" s="29">
        <f>H2716 * $E2722</f>
        <v>0</v>
      </c>
      <c r="I2731" s="29">
        <f>I2716 * $E2722</f>
        <v>0</v>
      </c>
      <c r="J2731" s="29">
        <f>J2716 * $E2722</f>
        <v>0</v>
      </c>
      <c r="K2731" s="29">
        <f>K2716 * $E2722</f>
        <v>0</v>
      </c>
      <c r="L2731" s="29">
        <f>L2716 * $E2722</f>
        <v>0</v>
      </c>
    </row>
    <row r="2732" spans="2:14" ht="4" hidden="1" customHeight="1" outlineLevel="1" x14ac:dyDescent="0.15">
      <c r="D2732" s="9"/>
      <c r="F2732" s="1"/>
      <c r="H2732" s="1"/>
      <c r="I2732" s="1"/>
      <c r="J2732" s="1"/>
      <c r="K2732" s="1"/>
      <c r="L2732" s="1"/>
    </row>
    <row r="2733" spans="2:14" ht="10" hidden="1" customHeight="1" outlineLevel="1" x14ac:dyDescent="0.15">
      <c r="B2733" s="44"/>
      <c r="C2733" s="41"/>
      <c r="D2733" s="41"/>
      <c r="E2733" s="41"/>
      <c r="F2733" s="41"/>
      <c r="G2733" s="41"/>
      <c r="H2733" s="41"/>
      <c r="I2733" s="45"/>
      <c r="J2733" s="45"/>
      <c r="K2733" s="45"/>
      <c r="L2733" s="41"/>
      <c r="M2733" s="41"/>
      <c r="N2733" s="1"/>
    </row>
    <row r="2734" spans="2:14" ht="10" customHeight="1" x14ac:dyDescent="0.15">
      <c r="B2734" s="44"/>
      <c r="C2734" s="41"/>
      <c r="D2734" s="41"/>
      <c r="E2734" s="41"/>
      <c r="F2734" s="41"/>
      <c r="G2734" s="41"/>
      <c r="H2734" s="41"/>
      <c r="I2734" s="45"/>
      <c r="J2734" s="45"/>
      <c r="K2734" s="45"/>
      <c r="L2734" s="41"/>
      <c r="M2734" s="41"/>
      <c r="N2734" s="1"/>
    </row>
    <row r="2735" spans="2:14" s="1" customFormat="1" ht="19" collapsed="1" x14ac:dyDescent="0.15">
      <c r="B2735" s="83" cm="1">
        <f t="array" aca="1" ref="B2735" ca="1">MAX($B$2:OFFSET(B2735,-1,0)+1)</f>
        <v>45</v>
      </c>
      <c r="C2735" s="84" t="str">
        <f>UPPER(J2740) &amp;" / " &amp; K2740  &amp; " / " &amp; L2740 &amp; " / " &amp; H2740</f>
        <v xml:space="preserve"> /  /  / </v>
      </c>
      <c r="D2735" s="84"/>
      <c r="E2735" s="41"/>
      <c r="F2735" s="41"/>
      <c r="G2735" s="41"/>
      <c r="H2735" s="61" t="str">
        <f>IF(COUNTIF(E2737:E2793, "!")&gt;0, "!", "")</f>
        <v/>
      </c>
      <c r="I2735" s="18" t="s">
        <v>240</v>
      </c>
      <c r="J2735" s="2" t="s">
        <v>210</v>
      </c>
      <c r="K2735" s="18" t="s">
        <v>267</v>
      </c>
      <c r="L2735" s="42">
        <f>E2784</f>
        <v>1</v>
      </c>
      <c r="M2735" s="41"/>
    </row>
    <row r="2736" spans="2:14" s="1" customFormat="1" ht="4" hidden="1" customHeight="1" outlineLevel="1" x14ac:dyDescent="0.15">
      <c r="B2736" s="88"/>
      <c r="C2736" s="89"/>
      <c r="D2736" s="89"/>
      <c r="E2736" s="89"/>
      <c r="F2736" s="89"/>
      <c r="G2736" s="89"/>
      <c r="H2736" s="89"/>
      <c r="I2736" s="90"/>
      <c r="J2736" s="90"/>
      <c r="K2736" s="90"/>
      <c r="L2736" s="89"/>
      <c r="M2736" s="89"/>
    </row>
    <row r="2737" spans="2:13" ht="10" hidden="1" customHeight="1" outlineLevel="1" x14ac:dyDescent="0.15"/>
    <row r="2738" spans="2:13" ht="15" hidden="1" customHeight="1" outlineLevel="1" x14ac:dyDescent="0.15">
      <c r="D2738" s="1"/>
      <c r="E2738" s="1"/>
      <c r="H2738" s="4" t="s">
        <v>1</v>
      </c>
      <c r="J2738" s="4" t="s">
        <v>0</v>
      </c>
      <c r="K2738" s="4" t="s">
        <v>209</v>
      </c>
      <c r="L2738" s="4" t="s">
        <v>264</v>
      </c>
    </row>
    <row r="2739" spans="2:13" ht="5" hidden="1" customHeight="1" outlineLevel="1" x14ac:dyDescent="0.15">
      <c r="D2739" s="1"/>
      <c r="E2739" s="1"/>
      <c r="H2739" s="1"/>
      <c r="J2739" s="1"/>
      <c r="K2739" s="1"/>
      <c r="L2739" s="1"/>
    </row>
    <row r="2740" spans="2:13" ht="15" hidden="1" customHeight="1" outlineLevel="1" x14ac:dyDescent="0.15">
      <c r="D2740" s="9" t="s">
        <v>2</v>
      </c>
      <c r="E2740" s="1"/>
      <c r="H2740" s="2"/>
      <c r="J2740" s="2"/>
      <c r="K2740" s="2"/>
      <c r="L2740" s="2"/>
    </row>
    <row r="2741" spans="2:13" hidden="1" outlineLevel="1" x14ac:dyDescent="0.15">
      <c r="D2741" s="1"/>
      <c r="E2741" s="1"/>
      <c r="F2741" s="1"/>
      <c r="H2741" s="1"/>
      <c r="I2741" s="1"/>
      <c r="J2741" s="1"/>
      <c r="K2741" s="1"/>
      <c r="L2741" s="1"/>
    </row>
    <row r="2742" spans="2:13" s="1" customFormat="1" ht="18" hidden="1" customHeight="1" outlineLevel="1" x14ac:dyDescent="0.15">
      <c r="B2742" s="7"/>
      <c r="C2742" s="91" t="s">
        <v>3</v>
      </c>
      <c r="D2742" s="91"/>
      <c r="E2742" s="91"/>
      <c r="F2742" s="92"/>
      <c r="G2742" s="92"/>
      <c r="H2742" s="92" t="s">
        <v>4</v>
      </c>
      <c r="I2742" s="92" t="s">
        <v>5</v>
      </c>
      <c r="J2742" s="92" t="s">
        <v>6</v>
      </c>
      <c r="K2742" s="92" t="s">
        <v>257</v>
      </c>
      <c r="L2742" s="92" t="s">
        <v>258</v>
      </c>
      <c r="M2742" s="92"/>
    </row>
    <row r="2743" spans="2:13" ht="10" hidden="1" customHeight="1" outlineLevel="1" x14ac:dyDescent="0.15">
      <c r="H2743" s="1"/>
      <c r="I2743" s="1"/>
      <c r="J2743" s="1"/>
      <c r="K2743" s="1"/>
      <c r="L2743" s="1"/>
    </row>
    <row r="2744" spans="2:13" s="1" customFormat="1" ht="15" hidden="1" customHeight="1" outlineLevel="1" x14ac:dyDescent="0.15">
      <c r="B2744" s="7"/>
      <c r="D2744" s="9" t="s">
        <v>3</v>
      </c>
      <c r="F2744" s="17" t="s">
        <v>321</v>
      </c>
      <c r="H2744" s="22"/>
      <c r="I2744" s="22"/>
      <c r="J2744" s="22"/>
      <c r="K2744" s="22"/>
      <c r="L2744" s="22"/>
    </row>
    <row r="2745" spans="2:13" ht="4" hidden="1" customHeight="1" outlineLevel="1" x14ac:dyDescent="0.15">
      <c r="D2745" s="1"/>
      <c r="E2745" s="1"/>
      <c r="F2745" s="1"/>
      <c r="H2745" s="1"/>
      <c r="I2745" s="1"/>
      <c r="J2745" s="1"/>
      <c r="K2745" s="1"/>
      <c r="L2745" s="1"/>
    </row>
    <row r="2746" spans="2:13" s="1" customFormat="1" ht="15" hidden="1" customHeight="1" outlineLevel="1" x14ac:dyDescent="0.15">
      <c r="B2746" s="7"/>
      <c r="D2746" s="9" t="s">
        <v>246</v>
      </c>
      <c r="F2746" s="8" t="str">
        <f>F2748 &amp; ":" &amp; F2744</f>
        <v>USD:[currency code]</v>
      </c>
      <c r="H2746" s="24"/>
      <c r="I2746" s="24"/>
      <c r="J2746" s="24"/>
      <c r="K2746" s="24"/>
      <c r="L2746" s="24"/>
    </row>
    <row r="2747" spans="2:13" ht="4" hidden="1" customHeight="1" outlineLevel="1" x14ac:dyDescent="0.15">
      <c r="D2747" s="1"/>
      <c r="E2747" s="1"/>
      <c r="F2747" s="1"/>
      <c r="H2747" s="1"/>
      <c r="I2747" s="1"/>
      <c r="J2747" s="1"/>
      <c r="K2747" s="1"/>
      <c r="L2747" s="1"/>
    </row>
    <row r="2748" spans="2:13" s="1" customFormat="1" ht="15" hidden="1" customHeight="1" outlineLevel="1" x14ac:dyDescent="0.15">
      <c r="B2748" s="7"/>
      <c r="D2748" s="9" t="s">
        <v>16</v>
      </c>
      <c r="F2748" s="8" t="str">
        <f>ReportingCurrency</f>
        <v>USD</v>
      </c>
      <c r="H2748" s="28">
        <f>IF(H2746=0, 0, H2744/H2746)</f>
        <v>0</v>
      </c>
      <c r="I2748" s="28">
        <f>IF(I2746=0, 0, I2744/I2746)</f>
        <v>0</v>
      </c>
      <c r="J2748" s="28">
        <f>IF(J2746=0, 0, J2744/J2746)</f>
        <v>0</v>
      </c>
      <c r="K2748" s="28">
        <f>IF(K2746=0, 0, K2744/K2746)</f>
        <v>0</v>
      </c>
      <c r="L2748" s="28">
        <f>IF(L2746=0, 0, L2744/L2746)</f>
        <v>0</v>
      </c>
    </row>
    <row r="2749" spans="2:13" ht="4" hidden="1" customHeight="1" outlineLevel="1" x14ac:dyDescent="0.15">
      <c r="D2749" s="1"/>
      <c r="E2749" s="1"/>
      <c r="F2749" s="1"/>
      <c r="H2749" s="1"/>
      <c r="I2749" s="1"/>
      <c r="J2749" s="1"/>
      <c r="K2749" s="1"/>
      <c r="L2749" s="1"/>
    </row>
    <row r="2750" spans="2:13" s="1" customFormat="1" ht="15" hidden="1" customHeight="1" outlineLevel="1" x14ac:dyDescent="0.15">
      <c r="B2750" s="7"/>
      <c r="D2750" s="9" t="s">
        <v>253</v>
      </c>
      <c r="F2750" s="8" t="s">
        <v>254</v>
      </c>
      <c r="H2750" s="2"/>
      <c r="I2750" s="2"/>
      <c r="J2750" s="2"/>
      <c r="K2750" s="2"/>
      <c r="L2750" s="2"/>
    </row>
    <row r="2751" spans="2:13" ht="4" hidden="1" customHeight="1" outlineLevel="1" x14ac:dyDescent="0.15">
      <c r="D2751" s="1"/>
      <c r="E2751" s="1"/>
      <c r="F2751" s="1"/>
      <c r="H2751" s="1"/>
      <c r="I2751" s="1"/>
      <c r="J2751" s="1"/>
      <c r="K2751" s="1"/>
      <c r="L2751" s="1"/>
    </row>
    <row r="2752" spans="2:13" s="1" customFormat="1" ht="15" hidden="1" customHeight="1" outlineLevel="1" x14ac:dyDescent="0.15">
      <c r="B2752" s="7"/>
      <c r="D2752" s="9" t="s">
        <v>280</v>
      </c>
      <c r="F2752" s="8" t="s">
        <v>255</v>
      </c>
      <c r="H2752" s="25"/>
      <c r="I2752" s="25"/>
      <c r="J2752" s="25"/>
      <c r="K2752" s="25"/>
      <c r="L2752" s="25"/>
    </row>
    <row r="2753" spans="2:13" hidden="1" outlineLevel="1" x14ac:dyDescent="0.15">
      <c r="D2753" s="1"/>
      <c r="E2753" s="1"/>
      <c r="F2753" s="1"/>
      <c r="H2753" s="1"/>
      <c r="I2753" s="1"/>
      <c r="J2753" s="1"/>
      <c r="K2753" s="1"/>
      <c r="L2753" s="1"/>
    </row>
    <row r="2754" spans="2:13" s="1" customFormat="1" ht="18" hidden="1" customHeight="1" outlineLevel="1" x14ac:dyDescent="0.15">
      <c r="B2754" s="7"/>
      <c r="C2754" s="91" t="s">
        <v>311</v>
      </c>
      <c r="D2754" s="91"/>
      <c r="E2754" s="91"/>
      <c r="F2754" s="92"/>
      <c r="G2754" s="92"/>
      <c r="H2754" s="92" t="s">
        <v>4</v>
      </c>
      <c r="I2754" s="92" t="s">
        <v>5</v>
      </c>
      <c r="J2754" s="92" t="s">
        <v>6</v>
      </c>
      <c r="K2754" s="92" t="s">
        <v>257</v>
      </c>
      <c r="L2754" s="92" t="s">
        <v>258</v>
      </c>
      <c r="M2754" s="92"/>
    </row>
    <row r="2755" spans="2:13" ht="10" hidden="1" customHeight="1" outlineLevel="1" x14ac:dyDescent="0.15">
      <c r="H2755" s="1"/>
      <c r="I2755" s="1"/>
      <c r="J2755" s="1"/>
      <c r="K2755" s="1"/>
      <c r="L2755" s="1"/>
    </row>
    <row r="2756" spans="2:13" s="1" customFormat="1" ht="15" hidden="1" customHeight="1" outlineLevel="1" x14ac:dyDescent="0.15">
      <c r="B2756" s="7"/>
      <c r="C2756" s="62"/>
      <c r="D2756" s="9" t="s">
        <v>318</v>
      </c>
      <c r="E2756"/>
      <c r="F2756" s="58" t="str">
        <f>F2744</f>
        <v>[currency code]</v>
      </c>
      <c r="H2756" s="23"/>
      <c r="I2756" s="23"/>
      <c r="J2756" s="23"/>
      <c r="K2756" s="23"/>
      <c r="L2756" s="23"/>
    </row>
    <row r="2757" spans="2:13" ht="10" hidden="1" customHeight="1" outlineLevel="1" x14ac:dyDescent="0.15">
      <c r="D2757" s="1"/>
      <c r="F2757" s="1"/>
      <c r="H2757" s="1"/>
      <c r="I2757" s="1"/>
      <c r="J2757" s="1"/>
      <c r="K2757" s="1"/>
      <c r="L2757" s="1"/>
    </row>
    <row r="2758" spans="2:13" ht="15" hidden="1" customHeight="1" outlineLevel="1" x14ac:dyDescent="0.15">
      <c r="D2758" s="60"/>
      <c r="F2758" s="1"/>
      <c r="H2758" s="98" t="s">
        <v>312</v>
      </c>
      <c r="I2758" s="1"/>
      <c r="J2758" s="1"/>
      <c r="K2758" s="1"/>
      <c r="L2758" s="1"/>
    </row>
    <row r="2759" spans="2:13" s="1" customFormat="1" ht="15" hidden="1" customHeight="1" outlineLevel="1" x14ac:dyDescent="0.15">
      <c r="B2759" s="7"/>
      <c r="D2759" s="9" t="s">
        <v>319</v>
      </c>
      <c r="E2759"/>
      <c r="F2759" s="8" t="str">
        <f t="shared" ref="F2759" si="88">ReportingCurrency</f>
        <v>USD</v>
      </c>
      <c r="H2759" s="28">
        <f>IF(H2746=0, 0, H2756/H2746)</f>
        <v>0</v>
      </c>
      <c r="I2759" s="28">
        <f>IF(I2746=0, 0, I2756/I2746)</f>
        <v>0</v>
      </c>
      <c r="J2759" s="28">
        <f>IF(J2746=0, 0, J2756/J2746)</f>
        <v>0</v>
      </c>
      <c r="K2759" s="28">
        <f>IF(K2746=0, 0, K2756/K2746)</f>
        <v>0</v>
      </c>
      <c r="L2759" s="28">
        <f>IF(L2746=0, 0, L2756/L2746)</f>
        <v>0</v>
      </c>
    </row>
    <row r="2760" spans="2:13" hidden="1" outlineLevel="1" x14ac:dyDescent="0.15"/>
    <row r="2761" spans="2:13" s="1" customFormat="1" ht="18" hidden="1" customHeight="1" outlineLevel="1" x14ac:dyDescent="0.15">
      <c r="B2761" s="7"/>
      <c r="C2761" s="91" t="s">
        <v>8</v>
      </c>
      <c r="D2761" s="91"/>
      <c r="E2761" s="91"/>
      <c r="F2761" s="92"/>
      <c r="G2761" s="92"/>
      <c r="H2761" s="92" t="s">
        <v>4</v>
      </c>
      <c r="I2761" s="92" t="s">
        <v>5</v>
      </c>
      <c r="J2761" s="92" t="s">
        <v>6</v>
      </c>
      <c r="K2761" s="92" t="s">
        <v>257</v>
      </c>
      <c r="L2761" s="92" t="s">
        <v>258</v>
      </c>
      <c r="M2761" s="92"/>
    </row>
    <row r="2762" spans="2:13" ht="10" hidden="1" customHeight="1" outlineLevel="1" x14ac:dyDescent="0.15">
      <c r="H2762" s="1"/>
      <c r="I2762" s="1"/>
      <c r="J2762" s="1"/>
      <c r="K2762" s="1"/>
      <c r="L2762" s="1"/>
    </row>
    <row r="2763" spans="2:13" ht="15" hidden="1" customHeight="1" outlineLevel="1" x14ac:dyDescent="0.15">
      <c r="D2763" s="9" t="s">
        <v>8</v>
      </c>
      <c r="F2763" s="1"/>
      <c r="H2763" s="99" t="str" cm="1">
        <f t="array" ref="H2763">IF(OR(E2764:E2765 = "!"), "Red alert = missing data","")</f>
        <v/>
      </c>
      <c r="I2763" s="1"/>
      <c r="J2763" s="1"/>
      <c r="K2763" s="1"/>
      <c r="L2763" s="1"/>
    </row>
    <row r="2764" spans="2:13" s="1" customFormat="1" ht="15" hidden="1" customHeight="1" outlineLevel="1" x14ac:dyDescent="0.15">
      <c r="B2764" s="7"/>
      <c r="D2764" s="59" t="s">
        <v>309</v>
      </c>
      <c r="E2764" s="61" t="str" cm="1">
        <f t="array" ref="E2764">IF(MAX((H2759:L2759&gt;=H2748:L2748) * (H2759:L2759 &lt;&gt; 0) * (H2764:L2764=0)) &gt;0, "!", "")</f>
        <v/>
      </c>
      <c r="F2764" s="8" t="s">
        <v>18</v>
      </c>
      <c r="H2764" s="23"/>
      <c r="I2764" s="23"/>
      <c r="J2764" s="23"/>
      <c r="K2764" s="23"/>
      <c r="L2764" s="23"/>
    </row>
    <row r="2765" spans="2:13" s="1" customFormat="1" ht="15" hidden="1" customHeight="1" outlineLevel="1" x14ac:dyDescent="0.15">
      <c r="B2765" s="7"/>
      <c r="D2765" s="59" t="s">
        <v>310</v>
      </c>
      <c r="E2765" s="61" t="str" cm="1">
        <f t="array" ref="E2765">IF(MAX((H2759:L2759&lt;H2748:L2748) * (H2759:L2759 &lt;&gt; 0) * (H2765:L2765=0)) &gt;0, "!", "")</f>
        <v/>
      </c>
      <c r="F2765" s="8" t="s">
        <v>18</v>
      </c>
      <c r="H2765" s="23"/>
      <c r="I2765" s="23"/>
      <c r="J2765" s="23"/>
      <c r="K2765" s="23"/>
      <c r="L2765" s="23"/>
    </row>
    <row r="2766" spans="2:13" s="1" customFormat="1" ht="15" hidden="1" customHeight="1" outlineLevel="1" x14ac:dyDescent="0.15">
      <c r="B2766" s="7"/>
      <c r="D2766" s="59" t="s">
        <v>305</v>
      </c>
      <c r="E2766"/>
      <c r="F2766" s="8" t="s">
        <v>18</v>
      </c>
      <c r="H2766" s="29">
        <f>H2764+IF(H2759&lt;H2748, H2765, 0)</f>
        <v>0</v>
      </c>
      <c r="I2766" s="29">
        <f>I2764+IF(I2759&lt;I2748, I2765, 0)</f>
        <v>0</v>
      </c>
      <c r="J2766" s="29">
        <f>J2764+IF(J2759&lt;J2748, J2765, 0)</f>
        <v>0</v>
      </c>
      <c r="K2766" s="29">
        <f>K2764+IF(K2759&lt;K2748, K2765, 0)</f>
        <v>0</v>
      </c>
      <c r="L2766" s="29">
        <f>L2764+IF(L2759&lt;L2748, L2765, 0)</f>
        <v>0</v>
      </c>
    </row>
    <row r="2767" spans="2:13" hidden="1" outlineLevel="1" x14ac:dyDescent="0.15">
      <c r="D2767" s="1"/>
      <c r="E2767" s="1"/>
      <c r="F2767" s="1"/>
      <c r="H2767" s="1"/>
      <c r="I2767" s="1"/>
      <c r="J2767" s="1"/>
      <c r="K2767" s="1"/>
      <c r="L2767" s="1"/>
    </row>
    <row r="2768" spans="2:13" s="1" customFormat="1" ht="18" hidden="1" customHeight="1" outlineLevel="1" x14ac:dyDescent="0.15">
      <c r="B2768" s="7"/>
      <c r="C2768" s="91" t="s">
        <v>10</v>
      </c>
      <c r="D2768" s="91"/>
      <c r="E2768" s="91"/>
      <c r="F2768" s="92"/>
      <c r="G2768" s="92"/>
      <c r="H2768" s="97" t="s">
        <v>4</v>
      </c>
      <c r="I2768" s="92" t="s">
        <v>5</v>
      </c>
      <c r="J2768" s="92" t="s">
        <v>6</v>
      </c>
      <c r="K2768" s="92" t="s">
        <v>257</v>
      </c>
      <c r="L2768" s="92" t="s">
        <v>258</v>
      </c>
      <c r="M2768" s="92"/>
    </row>
    <row r="2769" spans="2:13" ht="10" hidden="1" customHeight="1" outlineLevel="1" x14ac:dyDescent="0.15"/>
    <row r="2770" spans="2:13" s="1" customFormat="1" ht="15" hidden="1" customHeight="1" outlineLevel="1" x14ac:dyDescent="0.15">
      <c r="B2770" s="7"/>
      <c r="D2770" s="9" t="s">
        <v>17</v>
      </c>
      <c r="F2770" s="8" t="s">
        <v>9</v>
      </c>
      <c r="H2770" s="29">
        <f>H2766</f>
        <v>0</v>
      </c>
      <c r="I2770" s="29">
        <f>I2766</f>
        <v>0</v>
      </c>
      <c r="J2770" s="29">
        <f>J2766</f>
        <v>0</v>
      </c>
      <c r="K2770" s="29">
        <f>K2766</f>
        <v>0</v>
      </c>
      <c r="L2770" s="29">
        <f>L2766</f>
        <v>0</v>
      </c>
    </row>
    <row r="2771" spans="2:13" ht="4" hidden="1" customHeight="1" outlineLevel="1" x14ac:dyDescent="0.15">
      <c r="D2771" s="9"/>
      <c r="F2771" s="1"/>
      <c r="H2771" s="1"/>
      <c r="I2771" s="1"/>
      <c r="J2771" s="1"/>
      <c r="K2771" s="1"/>
      <c r="L2771" s="1"/>
    </row>
    <row r="2772" spans="2:13" s="1" customFormat="1" ht="15" hidden="1" customHeight="1" outlineLevel="1" x14ac:dyDescent="0.15">
      <c r="B2772" s="7"/>
      <c r="D2772" s="9" t="s">
        <v>249</v>
      </c>
      <c r="F2772" s="8" t="s">
        <v>9</v>
      </c>
      <c r="H2772" s="29">
        <f>IF(H2759&lt;H2748, H2765, 0)</f>
        <v>0</v>
      </c>
      <c r="I2772" s="29">
        <f>IF(I2759&lt;I2748, I2765, 0)</f>
        <v>0</v>
      </c>
      <c r="J2772" s="29">
        <f>IF(J2759&lt;J2748, J2765, 0)</f>
        <v>0</v>
      </c>
      <c r="K2772" s="29">
        <f>IF(K2759&lt;K2748, K2765, 0)</f>
        <v>0</v>
      </c>
      <c r="L2772" s="29">
        <f>IF(L2759&lt;L2748, L2765, 0)</f>
        <v>0</v>
      </c>
    </row>
    <row r="2773" spans="2:13" ht="4" hidden="1" customHeight="1" outlineLevel="1" x14ac:dyDescent="0.15">
      <c r="D2773" s="9"/>
      <c r="F2773" s="1"/>
      <c r="H2773" s="1"/>
      <c r="I2773" s="1"/>
      <c r="J2773" s="1"/>
      <c r="K2773" s="1"/>
      <c r="L2773" s="1"/>
    </row>
    <row r="2774" spans="2:13" s="1" customFormat="1" ht="15" hidden="1" customHeight="1" outlineLevel="1" x14ac:dyDescent="0.15">
      <c r="B2774" s="7"/>
      <c r="D2774" s="9" t="s">
        <v>11</v>
      </c>
      <c r="F2774" s="8" t="str">
        <f>ReportingCurrencyUnitLables</f>
        <v>USD 000s</v>
      </c>
      <c r="H2774" s="29">
        <f>H2748 * H2766 / 1000</f>
        <v>0</v>
      </c>
      <c r="I2774" s="29">
        <f>I2748 * I2766 / 1000</f>
        <v>0</v>
      </c>
      <c r="J2774" s="29">
        <f>J2748 * J2766 / 1000</f>
        <v>0</v>
      </c>
      <c r="K2774" s="29">
        <f>K2748 * K2766 / 1000</f>
        <v>0</v>
      </c>
      <c r="L2774" s="29">
        <f>L2748 * L2766 / 1000</f>
        <v>0</v>
      </c>
    </row>
    <row r="2775" spans="2:13" ht="4" hidden="1" customHeight="1" outlineLevel="1" x14ac:dyDescent="0.15">
      <c r="D2775" s="9"/>
      <c r="F2775" s="1"/>
      <c r="H2775" s="1"/>
      <c r="I2775" s="1"/>
      <c r="J2775" s="1"/>
      <c r="K2775" s="1"/>
      <c r="L2775" s="1"/>
    </row>
    <row r="2776" spans="2:13" s="1" customFormat="1" ht="15" hidden="1" customHeight="1" outlineLevel="1" x14ac:dyDescent="0.15">
      <c r="B2776" s="7"/>
      <c r="D2776" s="9" t="s">
        <v>13</v>
      </c>
      <c r="F2776" s="8" t="s">
        <v>14</v>
      </c>
      <c r="H2776" s="30">
        <f>IF(H2770=0,0,H2772 / H2770)</f>
        <v>0</v>
      </c>
      <c r="I2776" s="30">
        <f>IF(I2770=0,0,I2772 / I2770)</f>
        <v>0</v>
      </c>
      <c r="J2776" s="30">
        <f>IF(J2770=0,0,J2772 / J2770)</f>
        <v>0</v>
      </c>
      <c r="K2776" s="30">
        <f>IF(K2770=0,0,K2772 / K2770)</f>
        <v>0</v>
      </c>
      <c r="L2776" s="30">
        <f>IF(L2770=0,0,L2772 / L2770)</f>
        <v>0</v>
      </c>
    </row>
    <row r="2777" spans="2:13" ht="4" hidden="1" customHeight="1" outlineLevel="1" x14ac:dyDescent="0.15">
      <c r="D2777" s="9"/>
      <c r="F2777" s="1"/>
      <c r="H2777" s="1"/>
      <c r="I2777" s="1"/>
      <c r="J2777" s="1"/>
      <c r="K2777" s="1"/>
      <c r="L2777" s="1"/>
    </row>
    <row r="2778" spans="2:13" ht="15" hidden="1" customHeight="1" outlineLevel="1" x14ac:dyDescent="0.15">
      <c r="D2778" s="9" t="s">
        <v>302</v>
      </c>
      <c r="F2778" s="8" t="str">
        <f>ReportingCurrencyUnitLables</f>
        <v>USD 000s</v>
      </c>
      <c r="G2778" s="1"/>
      <c r="H2778" s="29">
        <f>MAX(0, H2748-H2759) * H2772 / 1000</f>
        <v>0</v>
      </c>
      <c r="I2778" s="29">
        <f t="shared" ref="I2778:L2778" si="89">MAX(0, I2748-I2759) * I2772 / 1000</f>
        <v>0</v>
      </c>
      <c r="J2778" s="29">
        <f t="shared" si="89"/>
        <v>0</v>
      </c>
      <c r="K2778" s="29">
        <f t="shared" si="89"/>
        <v>0</v>
      </c>
      <c r="L2778" s="29">
        <f t="shared" si="89"/>
        <v>0</v>
      </c>
    </row>
    <row r="2779" spans="2:13" ht="4" hidden="1" customHeight="1" outlineLevel="1" x14ac:dyDescent="0.15">
      <c r="D2779" s="9"/>
      <c r="F2779" s="1"/>
      <c r="H2779" s="1"/>
      <c r="I2779" s="1"/>
      <c r="J2779" s="1"/>
      <c r="K2779" s="1"/>
      <c r="L2779" s="1"/>
    </row>
    <row r="2780" spans="2:13" s="1" customFormat="1" ht="15" hidden="1" customHeight="1" outlineLevel="1" x14ac:dyDescent="0.15">
      <c r="B2780" s="7"/>
      <c r="D2780" s="9" t="s">
        <v>252</v>
      </c>
      <c r="F2780" s="8" t="s">
        <v>250</v>
      </c>
      <c r="H2780" s="30">
        <f>IF(H2774=0, 0, H2778/H2774)</f>
        <v>0</v>
      </c>
      <c r="I2780" s="30">
        <f>IF(I2774=0, 0, I2778/I2774)</f>
        <v>0</v>
      </c>
      <c r="J2780" s="30">
        <f>IF(J2774=0, 0, J2778/J2774)</f>
        <v>0</v>
      </c>
      <c r="K2780" s="30">
        <f>IF(K2774=0, 0, K2778/K2774)</f>
        <v>0</v>
      </c>
      <c r="L2780" s="30">
        <f>IF(L2774=0, 0, L2778/L2774)</f>
        <v>0</v>
      </c>
    </row>
    <row r="2781" spans="2:13" ht="4" hidden="1" customHeight="1" outlineLevel="1" x14ac:dyDescent="0.15">
      <c r="D2781" s="9"/>
      <c r="F2781" s="1"/>
      <c r="H2781" s="1"/>
      <c r="I2781" s="1"/>
      <c r="J2781" s="1"/>
      <c r="K2781" s="1"/>
      <c r="L2781" s="1"/>
    </row>
    <row r="2782" spans="2:13" s="1" customFormat="1" ht="15" hidden="1" customHeight="1" outlineLevel="1" x14ac:dyDescent="0.15">
      <c r="B2782" s="7"/>
      <c r="C2782" s="7"/>
      <c r="D2782" s="9" t="s">
        <v>251</v>
      </c>
      <c r="F2782" s="8" t="s">
        <v>259</v>
      </c>
      <c r="H2782" s="31"/>
      <c r="I2782" s="30">
        <f>IF(H2780=0, 0, -(I2780-H2780) / H2780)</f>
        <v>0</v>
      </c>
      <c r="J2782" s="30">
        <f>IF(I2780=0, 0, -(J2780-I2780) / I2780)</f>
        <v>0</v>
      </c>
      <c r="K2782" s="30">
        <f>IF(J2780=0, 0, -(K2780-J2780) / J2780)</f>
        <v>0</v>
      </c>
      <c r="L2782" s="30">
        <f>IF(K2780=0, 0, -(L2780-K2780) / K2780)</f>
        <v>0</v>
      </c>
    </row>
    <row r="2783" spans="2:13" hidden="1" outlineLevel="1" x14ac:dyDescent="0.15"/>
    <row r="2784" spans="2:13" s="1" customFormat="1" ht="18" hidden="1" customHeight="1" outlineLevel="1" x14ac:dyDescent="0.15">
      <c r="B2784" s="7"/>
      <c r="C2784" s="91" t="s">
        <v>241</v>
      </c>
      <c r="D2784" s="91"/>
      <c r="E2784" s="93">
        <f>IF(AND(J2735 = "Yes", OR(ISBLANK(Worker_Type_Filter), Worker_Type_Filter = H2740),
 OR(ISBLANK(Country_Filter), Country_Filter = J2740)), 1, 0)</f>
        <v>1</v>
      </c>
      <c r="F2784" s="92"/>
      <c r="G2784" s="92"/>
      <c r="H2784" s="92" t="s">
        <v>4</v>
      </c>
      <c r="I2784" s="92" t="s">
        <v>5</v>
      </c>
      <c r="J2784" s="92" t="s">
        <v>6</v>
      </c>
      <c r="K2784" s="92" t="s">
        <v>257</v>
      </c>
      <c r="L2784" s="92" t="s">
        <v>258</v>
      </c>
      <c r="M2784" s="92"/>
    </row>
    <row r="2785" spans="2:14" ht="10" hidden="1" customHeight="1" outlineLevel="1" x14ac:dyDescent="0.15">
      <c r="C2785" s="43" t="s">
        <v>248</v>
      </c>
    </row>
    <row r="2786" spans="2:14" ht="4" hidden="1" customHeight="1" outlineLevel="1" x14ac:dyDescent="0.15"/>
    <row r="2787" spans="2:14" s="1" customFormat="1" ht="15" hidden="1" customHeight="1" outlineLevel="1" x14ac:dyDescent="0.15">
      <c r="B2787" s="7"/>
      <c r="C2787" s="19">
        <v>1</v>
      </c>
      <c r="D2787" s="9" t="s">
        <v>17</v>
      </c>
      <c r="F2787" s="8" t="s">
        <v>9</v>
      </c>
      <c r="H2787" s="29">
        <f>H2770 * $E2784</f>
        <v>0</v>
      </c>
      <c r="I2787" s="29">
        <f>I2770 * $E2784</f>
        <v>0</v>
      </c>
      <c r="J2787" s="29">
        <f>J2770 * $E2784</f>
        <v>0</v>
      </c>
      <c r="K2787" s="29">
        <f>K2770 * $E2784</f>
        <v>0</v>
      </c>
      <c r="L2787" s="29">
        <f>L2770 * $E2784</f>
        <v>0</v>
      </c>
    </row>
    <row r="2788" spans="2:14" ht="4" hidden="1" customHeight="1" outlineLevel="1" x14ac:dyDescent="0.15">
      <c r="D2788" s="9"/>
      <c r="F2788" s="1"/>
      <c r="H2788" s="1"/>
      <c r="I2788" s="1"/>
      <c r="J2788" s="1"/>
      <c r="K2788" s="1"/>
      <c r="L2788" s="1"/>
    </row>
    <row r="2789" spans="2:14" s="1" customFormat="1" ht="15" hidden="1" customHeight="1" outlineLevel="1" x14ac:dyDescent="0.15">
      <c r="B2789" s="7"/>
      <c r="C2789" s="19">
        <v>2</v>
      </c>
      <c r="D2789" s="9" t="s">
        <v>249</v>
      </c>
      <c r="F2789" s="8" t="s">
        <v>9</v>
      </c>
      <c r="H2789" s="29">
        <f>H2772 * $E2784</f>
        <v>0</v>
      </c>
      <c r="I2789" s="29">
        <f>I2772 * $E2784</f>
        <v>0</v>
      </c>
      <c r="J2789" s="29">
        <f>J2772 * $E2784</f>
        <v>0</v>
      </c>
      <c r="K2789" s="29">
        <f>K2772 * $E2784</f>
        <v>0</v>
      </c>
      <c r="L2789" s="29">
        <f>L2772 * $E2784</f>
        <v>0</v>
      </c>
    </row>
    <row r="2790" spans="2:14" ht="4" hidden="1" customHeight="1" outlineLevel="1" x14ac:dyDescent="0.15">
      <c r="D2790" s="9"/>
      <c r="F2790" s="1"/>
      <c r="H2790" s="1"/>
      <c r="I2790" s="1"/>
      <c r="J2790" s="1"/>
      <c r="K2790" s="1"/>
      <c r="L2790" s="1"/>
    </row>
    <row r="2791" spans="2:14" s="1" customFormat="1" ht="15" hidden="1" customHeight="1" outlineLevel="1" x14ac:dyDescent="0.15">
      <c r="B2791" s="7"/>
      <c r="C2791" s="19">
        <v>3</v>
      </c>
      <c r="D2791" s="9" t="s">
        <v>11</v>
      </c>
      <c r="F2791" s="8" t="str">
        <f>ReportingCurrencyUnitLables</f>
        <v>USD 000s</v>
      </c>
      <c r="H2791" s="29">
        <f>H2774 * $E2784</f>
        <v>0</v>
      </c>
      <c r="I2791" s="29">
        <f>I2774 * $E2784</f>
        <v>0</v>
      </c>
      <c r="J2791" s="29">
        <f>J2774 * $E2784</f>
        <v>0</v>
      </c>
      <c r="K2791" s="29">
        <f>K2774 * $E2784</f>
        <v>0</v>
      </c>
      <c r="L2791" s="29">
        <f>L2774 * $E2784</f>
        <v>0</v>
      </c>
    </row>
    <row r="2792" spans="2:14" ht="4" hidden="1" customHeight="1" outlineLevel="1" x14ac:dyDescent="0.15">
      <c r="D2792" s="9"/>
      <c r="F2792" s="1"/>
      <c r="H2792" s="1"/>
      <c r="I2792" s="1"/>
      <c r="J2792" s="1"/>
      <c r="K2792" s="1"/>
      <c r="L2792" s="1"/>
    </row>
    <row r="2793" spans="2:14" s="1" customFormat="1" ht="15" hidden="1" customHeight="1" outlineLevel="1" x14ac:dyDescent="0.15">
      <c r="B2793" s="7"/>
      <c r="C2793" s="19">
        <v>4</v>
      </c>
      <c r="D2793" s="9" t="s">
        <v>256</v>
      </c>
      <c r="F2793" s="8" t="str">
        <f>ReportingCurrencyUnitLables</f>
        <v>USD 000s</v>
      </c>
      <c r="H2793" s="29">
        <f>H2778 * $E2784</f>
        <v>0</v>
      </c>
      <c r="I2793" s="29">
        <f>I2778 * $E2784</f>
        <v>0</v>
      </c>
      <c r="J2793" s="29">
        <f>J2778 * $E2784</f>
        <v>0</v>
      </c>
      <c r="K2793" s="29">
        <f>K2778 * $E2784</f>
        <v>0</v>
      </c>
      <c r="L2793" s="29">
        <f>L2778 * $E2784</f>
        <v>0</v>
      </c>
    </row>
    <row r="2794" spans="2:14" ht="4" hidden="1" customHeight="1" outlineLevel="1" x14ac:dyDescent="0.15">
      <c r="D2794" s="9"/>
      <c r="F2794" s="1"/>
      <c r="H2794" s="1"/>
      <c r="I2794" s="1"/>
      <c r="J2794" s="1"/>
      <c r="K2794" s="1"/>
      <c r="L2794" s="1"/>
    </row>
    <row r="2795" spans="2:14" ht="10" hidden="1" customHeight="1" outlineLevel="1" x14ac:dyDescent="0.15">
      <c r="B2795" s="44"/>
      <c r="C2795" s="41"/>
      <c r="D2795" s="41"/>
      <c r="E2795" s="41"/>
      <c r="F2795" s="41"/>
      <c r="G2795" s="41"/>
      <c r="H2795" s="41"/>
      <c r="I2795" s="45"/>
      <c r="J2795" s="45"/>
      <c r="K2795" s="45"/>
      <c r="L2795" s="41"/>
      <c r="M2795" s="41"/>
      <c r="N2795" s="1"/>
    </row>
    <row r="2796" spans="2:14" ht="10" customHeight="1" x14ac:dyDescent="0.15">
      <c r="B2796" s="44"/>
      <c r="C2796" s="41"/>
      <c r="D2796" s="41"/>
      <c r="E2796" s="41"/>
      <c r="F2796" s="41"/>
      <c r="G2796" s="41"/>
      <c r="H2796" s="41"/>
      <c r="I2796" s="45"/>
      <c r="J2796" s="45"/>
      <c r="K2796" s="45"/>
      <c r="L2796" s="41"/>
      <c r="M2796" s="41"/>
      <c r="N2796" s="1"/>
    </row>
    <row r="2797" spans="2:14" s="1" customFormat="1" ht="19" collapsed="1" x14ac:dyDescent="0.15">
      <c r="B2797" s="83" cm="1">
        <f t="array" aca="1" ref="B2797" ca="1">MAX($B$2:OFFSET(B2797,-1,0)+1)</f>
        <v>46</v>
      </c>
      <c r="C2797" s="84" t="str">
        <f>UPPER(J2802) &amp;" / " &amp; K2802  &amp; " / " &amp; L2802 &amp; " / " &amp; H2802</f>
        <v xml:space="preserve"> /  /  / </v>
      </c>
      <c r="D2797" s="84"/>
      <c r="E2797" s="41"/>
      <c r="F2797" s="41"/>
      <c r="G2797" s="41"/>
      <c r="H2797" s="61" t="str">
        <f>IF(COUNTIF(E2799:E2855, "!")&gt;0, "!", "")</f>
        <v/>
      </c>
      <c r="I2797" s="18" t="s">
        <v>240</v>
      </c>
      <c r="J2797" s="2" t="s">
        <v>210</v>
      </c>
      <c r="K2797" s="18" t="s">
        <v>267</v>
      </c>
      <c r="L2797" s="42">
        <f>E2846</f>
        <v>1</v>
      </c>
      <c r="M2797" s="41"/>
    </row>
    <row r="2798" spans="2:14" s="1" customFormat="1" ht="4" hidden="1" customHeight="1" outlineLevel="1" x14ac:dyDescent="0.15">
      <c r="B2798" s="88"/>
      <c r="C2798" s="89"/>
      <c r="D2798" s="89"/>
      <c r="E2798" s="89"/>
      <c r="F2798" s="89"/>
      <c r="G2798" s="89"/>
      <c r="H2798" s="89"/>
      <c r="I2798" s="90"/>
      <c r="J2798" s="90"/>
      <c r="K2798" s="90"/>
      <c r="L2798" s="89"/>
      <c r="M2798" s="89"/>
    </row>
    <row r="2799" spans="2:14" ht="10" hidden="1" customHeight="1" outlineLevel="1" x14ac:dyDescent="0.15"/>
    <row r="2800" spans="2:14" ht="15" hidden="1" customHeight="1" outlineLevel="1" x14ac:dyDescent="0.15">
      <c r="D2800" s="1"/>
      <c r="E2800" s="1"/>
      <c r="H2800" s="4" t="s">
        <v>1</v>
      </c>
      <c r="J2800" s="4" t="s">
        <v>0</v>
      </c>
      <c r="K2800" s="4" t="s">
        <v>209</v>
      </c>
      <c r="L2800" s="4" t="s">
        <v>264</v>
      </c>
    </row>
    <row r="2801" spans="2:13" ht="5" hidden="1" customHeight="1" outlineLevel="1" x14ac:dyDescent="0.15">
      <c r="D2801" s="1"/>
      <c r="E2801" s="1"/>
      <c r="H2801" s="1"/>
      <c r="J2801" s="1"/>
      <c r="K2801" s="1"/>
      <c r="L2801" s="1"/>
    </row>
    <row r="2802" spans="2:13" ht="15" hidden="1" customHeight="1" outlineLevel="1" x14ac:dyDescent="0.15">
      <c r="D2802" s="9" t="s">
        <v>2</v>
      </c>
      <c r="E2802" s="1"/>
      <c r="H2802" s="2"/>
      <c r="J2802" s="2"/>
      <c r="K2802" s="2"/>
      <c r="L2802" s="2"/>
    </row>
    <row r="2803" spans="2:13" hidden="1" outlineLevel="1" x14ac:dyDescent="0.15">
      <c r="D2803" s="1"/>
      <c r="E2803" s="1"/>
      <c r="F2803" s="1"/>
      <c r="H2803" s="1"/>
      <c r="I2803" s="1"/>
      <c r="J2803" s="1"/>
      <c r="K2803" s="1"/>
      <c r="L2803" s="1"/>
    </row>
    <row r="2804" spans="2:13" s="1" customFormat="1" ht="18" hidden="1" customHeight="1" outlineLevel="1" x14ac:dyDescent="0.15">
      <c r="B2804" s="7"/>
      <c r="C2804" s="91" t="s">
        <v>3</v>
      </c>
      <c r="D2804" s="91"/>
      <c r="E2804" s="91"/>
      <c r="F2804" s="92"/>
      <c r="G2804" s="92"/>
      <c r="H2804" s="92" t="s">
        <v>4</v>
      </c>
      <c r="I2804" s="92" t="s">
        <v>5</v>
      </c>
      <c r="J2804" s="92" t="s">
        <v>6</v>
      </c>
      <c r="K2804" s="92" t="s">
        <v>257</v>
      </c>
      <c r="L2804" s="92" t="s">
        <v>258</v>
      </c>
      <c r="M2804" s="92"/>
    </row>
    <row r="2805" spans="2:13" ht="10" hidden="1" customHeight="1" outlineLevel="1" x14ac:dyDescent="0.15">
      <c r="H2805" s="1"/>
      <c r="I2805" s="1"/>
      <c r="J2805" s="1"/>
      <c r="K2805" s="1"/>
      <c r="L2805" s="1"/>
    </row>
    <row r="2806" spans="2:13" s="1" customFormat="1" ht="15" hidden="1" customHeight="1" outlineLevel="1" x14ac:dyDescent="0.15">
      <c r="B2806" s="7"/>
      <c r="D2806" s="9" t="s">
        <v>3</v>
      </c>
      <c r="F2806" s="17" t="s">
        <v>321</v>
      </c>
      <c r="H2806" s="22"/>
      <c r="I2806" s="22"/>
      <c r="J2806" s="22"/>
      <c r="K2806" s="22"/>
      <c r="L2806" s="22"/>
    </row>
    <row r="2807" spans="2:13" ht="4" hidden="1" customHeight="1" outlineLevel="1" x14ac:dyDescent="0.15">
      <c r="D2807" s="1"/>
      <c r="E2807" s="1"/>
      <c r="F2807" s="1"/>
      <c r="H2807" s="1"/>
      <c r="I2807" s="1"/>
      <c r="J2807" s="1"/>
      <c r="K2807" s="1"/>
      <c r="L2807" s="1"/>
    </row>
    <row r="2808" spans="2:13" s="1" customFormat="1" ht="15" hidden="1" customHeight="1" outlineLevel="1" x14ac:dyDescent="0.15">
      <c r="B2808" s="7"/>
      <c r="D2808" s="9" t="s">
        <v>246</v>
      </c>
      <c r="F2808" s="8" t="str">
        <f>F2810 &amp; ":" &amp; F2806</f>
        <v>USD:[currency code]</v>
      </c>
      <c r="H2808" s="24"/>
      <c r="I2808" s="24"/>
      <c r="J2808" s="24"/>
      <c r="K2808" s="24"/>
      <c r="L2808" s="24"/>
    </row>
    <row r="2809" spans="2:13" ht="4" hidden="1" customHeight="1" outlineLevel="1" x14ac:dyDescent="0.15">
      <c r="D2809" s="1"/>
      <c r="E2809" s="1"/>
      <c r="F2809" s="1"/>
      <c r="H2809" s="1"/>
      <c r="I2809" s="1"/>
      <c r="J2809" s="1"/>
      <c r="K2809" s="1"/>
      <c r="L2809" s="1"/>
    </row>
    <row r="2810" spans="2:13" s="1" customFormat="1" ht="15" hidden="1" customHeight="1" outlineLevel="1" x14ac:dyDescent="0.15">
      <c r="B2810" s="7"/>
      <c r="D2810" s="9" t="s">
        <v>16</v>
      </c>
      <c r="F2810" s="8" t="str">
        <f>ReportingCurrency</f>
        <v>USD</v>
      </c>
      <c r="H2810" s="28">
        <f>IF(H2808=0, 0, H2806/H2808)</f>
        <v>0</v>
      </c>
      <c r="I2810" s="28">
        <f>IF(I2808=0, 0, I2806/I2808)</f>
        <v>0</v>
      </c>
      <c r="J2810" s="28">
        <f>IF(J2808=0, 0, J2806/J2808)</f>
        <v>0</v>
      </c>
      <c r="K2810" s="28">
        <f>IF(K2808=0, 0, K2806/K2808)</f>
        <v>0</v>
      </c>
      <c r="L2810" s="28">
        <f>IF(L2808=0, 0, L2806/L2808)</f>
        <v>0</v>
      </c>
    </row>
    <row r="2811" spans="2:13" ht="4" hidden="1" customHeight="1" outlineLevel="1" x14ac:dyDescent="0.15">
      <c r="D2811" s="1"/>
      <c r="E2811" s="1"/>
      <c r="F2811" s="1"/>
      <c r="H2811" s="1"/>
      <c r="I2811" s="1"/>
      <c r="J2811" s="1"/>
      <c r="K2811" s="1"/>
      <c r="L2811" s="1"/>
    </row>
    <row r="2812" spans="2:13" s="1" customFormat="1" ht="15" hidden="1" customHeight="1" outlineLevel="1" x14ac:dyDescent="0.15">
      <c r="B2812" s="7"/>
      <c r="D2812" s="9" t="s">
        <v>253</v>
      </c>
      <c r="F2812" s="8" t="s">
        <v>254</v>
      </c>
      <c r="H2812" s="2"/>
      <c r="I2812" s="2"/>
      <c r="J2812" s="2"/>
      <c r="K2812" s="2"/>
      <c r="L2812" s="2"/>
    </row>
    <row r="2813" spans="2:13" ht="4" hidden="1" customHeight="1" outlineLevel="1" x14ac:dyDescent="0.15">
      <c r="D2813" s="1"/>
      <c r="E2813" s="1"/>
      <c r="F2813" s="1"/>
      <c r="H2813" s="1"/>
      <c r="I2813" s="1"/>
      <c r="J2813" s="1"/>
      <c r="K2813" s="1"/>
      <c r="L2813" s="1"/>
    </row>
    <row r="2814" spans="2:13" s="1" customFormat="1" ht="15" hidden="1" customHeight="1" outlineLevel="1" x14ac:dyDescent="0.15">
      <c r="B2814" s="7"/>
      <c r="D2814" s="9" t="s">
        <v>280</v>
      </c>
      <c r="F2814" s="8" t="s">
        <v>255</v>
      </c>
      <c r="H2814" s="25"/>
      <c r="I2814" s="25"/>
      <c r="J2814" s="25"/>
      <c r="K2814" s="25"/>
      <c r="L2814" s="25"/>
    </row>
    <row r="2815" spans="2:13" hidden="1" outlineLevel="1" x14ac:dyDescent="0.15">
      <c r="D2815" s="1"/>
      <c r="E2815" s="1"/>
      <c r="F2815" s="1"/>
      <c r="H2815" s="1"/>
      <c r="I2815" s="1"/>
      <c r="J2815" s="1"/>
      <c r="K2815" s="1"/>
      <c r="L2815" s="1"/>
    </row>
    <row r="2816" spans="2:13" s="1" customFormat="1" ht="18" hidden="1" customHeight="1" outlineLevel="1" x14ac:dyDescent="0.15">
      <c r="B2816" s="7"/>
      <c r="C2816" s="91" t="s">
        <v>311</v>
      </c>
      <c r="D2816" s="91"/>
      <c r="E2816" s="91"/>
      <c r="F2816" s="92"/>
      <c r="G2816" s="92"/>
      <c r="H2816" s="92" t="s">
        <v>4</v>
      </c>
      <c r="I2816" s="92" t="s">
        <v>5</v>
      </c>
      <c r="J2816" s="92" t="s">
        <v>6</v>
      </c>
      <c r="K2816" s="92" t="s">
        <v>257</v>
      </c>
      <c r="L2816" s="92" t="s">
        <v>258</v>
      </c>
      <c r="M2816" s="92"/>
    </row>
    <row r="2817" spans="2:13" ht="10" hidden="1" customHeight="1" outlineLevel="1" x14ac:dyDescent="0.15">
      <c r="H2817" s="1"/>
      <c r="I2817" s="1"/>
      <c r="J2817" s="1"/>
      <c r="K2817" s="1"/>
      <c r="L2817" s="1"/>
    </row>
    <row r="2818" spans="2:13" s="1" customFormat="1" ht="15" hidden="1" customHeight="1" outlineLevel="1" x14ac:dyDescent="0.15">
      <c r="B2818" s="7"/>
      <c r="C2818" s="62"/>
      <c r="D2818" s="9" t="s">
        <v>318</v>
      </c>
      <c r="E2818"/>
      <c r="F2818" s="58" t="str">
        <f>F2806</f>
        <v>[currency code]</v>
      </c>
      <c r="H2818" s="23"/>
      <c r="I2818" s="23"/>
      <c r="J2818" s="23"/>
      <c r="K2818" s="23"/>
      <c r="L2818" s="23"/>
    </row>
    <row r="2819" spans="2:13" ht="10" hidden="1" customHeight="1" outlineLevel="1" x14ac:dyDescent="0.15">
      <c r="D2819" s="1"/>
      <c r="F2819" s="1"/>
      <c r="H2819" s="1"/>
      <c r="I2819" s="1"/>
      <c r="J2819" s="1"/>
      <c r="K2819" s="1"/>
      <c r="L2819" s="1"/>
    </row>
    <row r="2820" spans="2:13" ht="15" hidden="1" customHeight="1" outlineLevel="1" x14ac:dyDescent="0.15">
      <c r="D2820" s="60"/>
      <c r="F2820" s="1"/>
      <c r="H2820" s="98" t="s">
        <v>312</v>
      </c>
      <c r="I2820" s="1"/>
      <c r="J2820" s="1"/>
      <c r="K2820" s="1"/>
      <c r="L2820" s="1"/>
    </row>
    <row r="2821" spans="2:13" s="1" customFormat="1" ht="15" hidden="1" customHeight="1" outlineLevel="1" x14ac:dyDescent="0.15">
      <c r="B2821" s="7"/>
      <c r="D2821" s="9" t="s">
        <v>319</v>
      </c>
      <c r="E2821"/>
      <c r="F2821" s="8" t="str">
        <f t="shared" ref="F2821" si="90">ReportingCurrency</f>
        <v>USD</v>
      </c>
      <c r="H2821" s="28">
        <f>IF(H2808=0, 0, H2818/H2808)</f>
        <v>0</v>
      </c>
      <c r="I2821" s="28">
        <f>IF(I2808=0, 0, I2818/I2808)</f>
        <v>0</v>
      </c>
      <c r="J2821" s="28">
        <f>IF(J2808=0, 0, J2818/J2808)</f>
        <v>0</v>
      </c>
      <c r="K2821" s="28">
        <f>IF(K2808=0, 0, K2818/K2808)</f>
        <v>0</v>
      </c>
      <c r="L2821" s="28">
        <f>IF(L2808=0, 0, L2818/L2808)</f>
        <v>0</v>
      </c>
    </row>
    <row r="2822" spans="2:13" hidden="1" outlineLevel="1" x14ac:dyDescent="0.15"/>
    <row r="2823" spans="2:13" s="1" customFormat="1" ht="18" hidden="1" customHeight="1" outlineLevel="1" x14ac:dyDescent="0.15">
      <c r="B2823" s="7"/>
      <c r="C2823" s="91" t="s">
        <v>8</v>
      </c>
      <c r="D2823" s="91"/>
      <c r="E2823" s="91"/>
      <c r="F2823" s="92"/>
      <c r="G2823" s="92"/>
      <c r="H2823" s="92" t="s">
        <v>4</v>
      </c>
      <c r="I2823" s="92" t="s">
        <v>5</v>
      </c>
      <c r="J2823" s="92" t="s">
        <v>6</v>
      </c>
      <c r="K2823" s="92" t="s">
        <v>257</v>
      </c>
      <c r="L2823" s="92" t="s">
        <v>258</v>
      </c>
      <c r="M2823" s="92"/>
    </row>
    <row r="2824" spans="2:13" ht="10" hidden="1" customHeight="1" outlineLevel="1" x14ac:dyDescent="0.15">
      <c r="H2824" s="1"/>
      <c r="I2824" s="1"/>
      <c r="J2824" s="1"/>
      <c r="K2824" s="1"/>
      <c r="L2824" s="1"/>
    </row>
    <row r="2825" spans="2:13" ht="15" hidden="1" customHeight="1" outlineLevel="1" x14ac:dyDescent="0.15">
      <c r="D2825" s="9" t="s">
        <v>8</v>
      </c>
      <c r="F2825" s="1"/>
      <c r="H2825" s="99" t="str" cm="1">
        <f t="array" ref="H2825">IF(OR(E2826:E2827 = "!"), "Red alert = missing data","")</f>
        <v/>
      </c>
      <c r="I2825" s="1"/>
      <c r="J2825" s="1"/>
      <c r="K2825" s="1"/>
      <c r="L2825" s="1"/>
    </row>
    <row r="2826" spans="2:13" s="1" customFormat="1" ht="15" hidden="1" customHeight="1" outlineLevel="1" x14ac:dyDescent="0.15">
      <c r="B2826" s="7"/>
      <c r="D2826" s="59" t="s">
        <v>309</v>
      </c>
      <c r="E2826" s="61" t="str" cm="1">
        <f t="array" ref="E2826">IF(MAX((H2821:L2821&gt;=H2810:L2810) * (H2821:L2821 &lt;&gt; 0) * (H2826:L2826=0)) &gt;0, "!", "")</f>
        <v/>
      </c>
      <c r="F2826" s="8" t="s">
        <v>18</v>
      </c>
      <c r="H2826" s="23"/>
      <c r="I2826" s="23"/>
      <c r="J2826" s="23"/>
      <c r="K2826" s="23"/>
      <c r="L2826" s="23"/>
    </row>
    <row r="2827" spans="2:13" s="1" customFormat="1" ht="15" hidden="1" customHeight="1" outlineLevel="1" x14ac:dyDescent="0.15">
      <c r="B2827" s="7"/>
      <c r="D2827" s="59" t="s">
        <v>310</v>
      </c>
      <c r="E2827" s="61" t="str" cm="1">
        <f t="array" ref="E2827">IF(MAX((H2821:L2821&lt;H2810:L2810) * (H2821:L2821 &lt;&gt; 0) * (H2827:L2827=0)) &gt;0, "!", "")</f>
        <v/>
      </c>
      <c r="F2827" s="8" t="s">
        <v>18</v>
      </c>
      <c r="H2827" s="23"/>
      <c r="I2827" s="23"/>
      <c r="J2827" s="23"/>
      <c r="K2827" s="23"/>
      <c r="L2827" s="23"/>
    </row>
    <row r="2828" spans="2:13" s="1" customFormat="1" ht="15" hidden="1" customHeight="1" outlineLevel="1" x14ac:dyDescent="0.15">
      <c r="B2828" s="7"/>
      <c r="D2828" s="59" t="s">
        <v>305</v>
      </c>
      <c r="E2828"/>
      <c r="F2828" s="8" t="s">
        <v>18</v>
      </c>
      <c r="H2828" s="29">
        <f>H2826+IF(H2821&lt;H2810, H2827, 0)</f>
        <v>0</v>
      </c>
      <c r="I2828" s="29">
        <f>I2826+IF(I2821&lt;I2810, I2827, 0)</f>
        <v>0</v>
      </c>
      <c r="J2828" s="29">
        <f>J2826+IF(J2821&lt;J2810, J2827, 0)</f>
        <v>0</v>
      </c>
      <c r="K2828" s="29">
        <f>K2826+IF(K2821&lt;K2810, K2827, 0)</f>
        <v>0</v>
      </c>
      <c r="L2828" s="29">
        <f>L2826+IF(L2821&lt;L2810, L2827, 0)</f>
        <v>0</v>
      </c>
    </row>
    <row r="2829" spans="2:13" hidden="1" outlineLevel="1" x14ac:dyDescent="0.15">
      <c r="D2829" s="1"/>
      <c r="E2829" s="1"/>
      <c r="F2829" s="1"/>
      <c r="H2829" s="1"/>
      <c r="I2829" s="1"/>
      <c r="J2829" s="1"/>
      <c r="K2829" s="1"/>
      <c r="L2829" s="1"/>
    </row>
    <row r="2830" spans="2:13" s="1" customFormat="1" ht="18" hidden="1" customHeight="1" outlineLevel="1" x14ac:dyDescent="0.15">
      <c r="B2830" s="7"/>
      <c r="C2830" s="91" t="s">
        <v>10</v>
      </c>
      <c r="D2830" s="91"/>
      <c r="E2830" s="91"/>
      <c r="F2830" s="92"/>
      <c r="G2830" s="92"/>
      <c r="H2830" s="97" t="s">
        <v>4</v>
      </c>
      <c r="I2830" s="92" t="s">
        <v>5</v>
      </c>
      <c r="J2830" s="92" t="s">
        <v>6</v>
      </c>
      <c r="K2830" s="92" t="s">
        <v>257</v>
      </c>
      <c r="L2830" s="92" t="s">
        <v>258</v>
      </c>
      <c r="M2830" s="92"/>
    </row>
    <row r="2831" spans="2:13" ht="10" hidden="1" customHeight="1" outlineLevel="1" x14ac:dyDescent="0.15"/>
    <row r="2832" spans="2:13" s="1" customFormat="1" ht="15" hidden="1" customHeight="1" outlineLevel="1" x14ac:dyDescent="0.15">
      <c r="B2832" s="7"/>
      <c r="D2832" s="9" t="s">
        <v>17</v>
      </c>
      <c r="F2832" s="8" t="s">
        <v>9</v>
      </c>
      <c r="H2832" s="29">
        <f>H2828</f>
        <v>0</v>
      </c>
      <c r="I2832" s="29">
        <f>I2828</f>
        <v>0</v>
      </c>
      <c r="J2832" s="29">
        <f>J2828</f>
        <v>0</v>
      </c>
      <c r="K2832" s="29">
        <f>K2828</f>
        <v>0</v>
      </c>
      <c r="L2832" s="29">
        <f>L2828</f>
        <v>0</v>
      </c>
    </row>
    <row r="2833" spans="2:13" ht="4" hidden="1" customHeight="1" outlineLevel="1" x14ac:dyDescent="0.15">
      <c r="D2833" s="9"/>
      <c r="F2833" s="1"/>
      <c r="H2833" s="1"/>
      <c r="I2833" s="1"/>
      <c r="J2833" s="1"/>
      <c r="K2833" s="1"/>
      <c r="L2833" s="1"/>
    </row>
    <row r="2834" spans="2:13" s="1" customFormat="1" ht="15" hidden="1" customHeight="1" outlineLevel="1" x14ac:dyDescent="0.15">
      <c r="B2834" s="7"/>
      <c r="D2834" s="9" t="s">
        <v>249</v>
      </c>
      <c r="F2834" s="8" t="s">
        <v>9</v>
      </c>
      <c r="H2834" s="29">
        <f>IF(H2821&lt;H2810, H2827, 0)</f>
        <v>0</v>
      </c>
      <c r="I2834" s="29">
        <f>IF(I2821&lt;I2810, I2827, 0)</f>
        <v>0</v>
      </c>
      <c r="J2834" s="29">
        <f>IF(J2821&lt;J2810, J2827, 0)</f>
        <v>0</v>
      </c>
      <c r="K2834" s="29">
        <f>IF(K2821&lt;K2810, K2827, 0)</f>
        <v>0</v>
      </c>
      <c r="L2834" s="29">
        <f>IF(L2821&lt;L2810, L2827, 0)</f>
        <v>0</v>
      </c>
    </row>
    <row r="2835" spans="2:13" ht="4" hidden="1" customHeight="1" outlineLevel="1" x14ac:dyDescent="0.15">
      <c r="D2835" s="9"/>
      <c r="F2835" s="1"/>
      <c r="H2835" s="1"/>
      <c r="I2835" s="1"/>
      <c r="J2835" s="1"/>
      <c r="K2835" s="1"/>
      <c r="L2835" s="1"/>
    </row>
    <row r="2836" spans="2:13" s="1" customFormat="1" ht="15" hidden="1" customHeight="1" outlineLevel="1" x14ac:dyDescent="0.15">
      <c r="B2836" s="7"/>
      <c r="D2836" s="9" t="s">
        <v>11</v>
      </c>
      <c r="F2836" s="8" t="str">
        <f>ReportingCurrencyUnitLables</f>
        <v>USD 000s</v>
      </c>
      <c r="H2836" s="29">
        <f>H2810 * H2828 / 1000</f>
        <v>0</v>
      </c>
      <c r="I2836" s="29">
        <f>I2810 * I2828 / 1000</f>
        <v>0</v>
      </c>
      <c r="J2836" s="29">
        <f>J2810 * J2828 / 1000</f>
        <v>0</v>
      </c>
      <c r="K2836" s="29">
        <f>K2810 * K2828 / 1000</f>
        <v>0</v>
      </c>
      <c r="L2836" s="29">
        <f>L2810 * L2828 / 1000</f>
        <v>0</v>
      </c>
    </row>
    <row r="2837" spans="2:13" ht="4" hidden="1" customHeight="1" outlineLevel="1" x14ac:dyDescent="0.15">
      <c r="D2837" s="9"/>
      <c r="F2837" s="1"/>
      <c r="H2837" s="1"/>
      <c r="I2837" s="1"/>
      <c r="J2837" s="1"/>
      <c r="K2837" s="1"/>
      <c r="L2837" s="1"/>
    </row>
    <row r="2838" spans="2:13" s="1" customFormat="1" ht="15" hidden="1" customHeight="1" outlineLevel="1" x14ac:dyDescent="0.15">
      <c r="B2838" s="7"/>
      <c r="D2838" s="9" t="s">
        <v>13</v>
      </c>
      <c r="F2838" s="8" t="s">
        <v>14</v>
      </c>
      <c r="H2838" s="30">
        <f>IF(H2832=0,0,H2834 / H2832)</f>
        <v>0</v>
      </c>
      <c r="I2838" s="30">
        <f>IF(I2832=0,0,I2834 / I2832)</f>
        <v>0</v>
      </c>
      <c r="J2838" s="30">
        <f>IF(J2832=0,0,J2834 / J2832)</f>
        <v>0</v>
      </c>
      <c r="K2838" s="30">
        <f>IF(K2832=0,0,K2834 / K2832)</f>
        <v>0</v>
      </c>
      <c r="L2838" s="30">
        <f>IF(L2832=0,0,L2834 / L2832)</f>
        <v>0</v>
      </c>
    </row>
    <row r="2839" spans="2:13" ht="4" hidden="1" customHeight="1" outlineLevel="1" x14ac:dyDescent="0.15">
      <c r="D2839" s="9"/>
      <c r="F2839" s="1"/>
      <c r="H2839" s="1"/>
      <c r="I2839" s="1"/>
      <c r="J2839" s="1"/>
      <c r="K2839" s="1"/>
      <c r="L2839" s="1"/>
    </row>
    <row r="2840" spans="2:13" ht="15" hidden="1" customHeight="1" outlineLevel="1" x14ac:dyDescent="0.15">
      <c r="D2840" s="9" t="s">
        <v>302</v>
      </c>
      <c r="F2840" s="8" t="str">
        <f>ReportingCurrencyUnitLables</f>
        <v>USD 000s</v>
      </c>
      <c r="G2840" s="1"/>
      <c r="H2840" s="29">
        <f>MAX(0, H2810-H2821) * H2834 / 1000</f>
        <v>0</v>
      </c>
      <c r="I2840" s="29">
        <f t="shared" ref="I2840:L2840" si="91">MAX(0, I2810-I2821) * I2834 / 1000</f>
        <v>0</v>
      </c>
      <c r="J2840" s="29">
        <f t="shared" si="91"/>
        <v>0</v>
      </c>
      <c r="K2840" s="29">
        <f t="shared" si="91"/>
        <v>0</v>
      </c>
      <c r="L2840" s="29">
        <f t="shared" si="91"/>
        <v>0</v>
      </c>
    </row>
    <row r="2841" spans="2:13" ht="4" hidden="1" customHeight="1" outlineLevel="1" x14ac:dyDescent="0.15">
      <c r="D2841" s="9"/>
      <c r="F2841" s="1"/>
      <c r="H2841" s="1"/>
      <c r="I2841" s="1"/>
      <c r="J2841" s="1"/>
      <c r="K2841" s="1"/>
      <c r="L2841" s="1"/>
    </row>
    <row r="2842" spans="2:13" s="1" customFormat="1" ht="15" hidden="1" customHeight="1" outlineLevel="1" x14ac:dyDescent="0.15">
      <c r="B2842" s="7"/>
      <c r="D2842" s="9" t="s">
        <v>252</v>
      </c>
      <c r="F2842" s="8" t="s">
        <v>250</v>
      </c>
      <c r="H2842" s="30">
        <f>IF(H2836=0, 0, H2840/H2836)</f>
        <v>0</v>
      </c>
      <c r="I2842" s="30">
        <f>IF(I2836=0, 0, I2840/I2836)</f>
        <v>0</v>
      </c>
      <c r="J2842" s="30">
        <f>IF(J2836=0, 0, J2840/J2836)</f>
        <v>0</v>
      </c>
      <c r="K2842" s="30">
        <f>IF(K2836=0, 0, K2840/K2836)</f>
        <v>0</v>
      </c>
      <c r="L2842" s="30">
        <f>IF(L2836=0, 0, L2840/L2836)</f>
        <v>0</v>
      </c>
    </row>
    <row r="2843" spans="2:13" ht="4" hidden="1" customHeight="1" outlineLevel="1" x14ac:dyDescent="0.15">
      <c r="D2843" s="9"/>
      <c r="F2843" s="1"/>
      <c r="H2843" s="1"/>
      <c r="I2843" s="1"/>
      <c r="J2843" s="1"/>
      <c r="K2843" s="1"/>
      <c r="L2843" s="1"/>
    </row>
    <row r="2844" spans="2:13" s="1" customFormat="1" ht="15" hidden="1" customHeight="1" outlineLevel="1" x14ac:dyDescent="0.15">
      <c r="B2844" s="7"/>
      <c r="C2844" s="7"/>
      <c r="D2844" s="9" t="s">
        <v>251</v>
      </c>
      <c r="F2844" s="8" t="s">
        <v>259</v>
      </c>
      <c r="H2844" s="31"/>
      <c r="I2844" s="30">
        <f>IF(H2842=0, 0, -(I2842-H2842) / H2842)</f>
        <v>0</v>
      </c>
      <c r="J2844" s="30">
        <f>IF(I2842=0, 0, -(J2842-I2842) / I2842)</f>
        <v>0</v>
      </c>
      <c r="K2844" s="30">
        <f>IF(J2842=0, 0, -(K2842-J2842) / J2842)</f>
        <v>0</v>
      </c>
      <c r="L2844" s="30">
        <f>IF(K2842=0, 0, -(L2842-K2842) / K2842)</f>
        <v>0</v>
      </c>
    </row>
    <row r="2845" spans="2:13" hidden="1" outlineLevel="1" x14ac:dyDescent="0.15"/>
    <row r="2846" spans="2:13" s="1" customFormat="1" ht="18" hidden="1" customHeight="1" outlineLevel="1" x14ac:dyDescent="0.15">
      <c r="B2846" s="7"/>
      <c r="C2846" s="91" t="s">
        <v>241</v>
      </c>
      <c r="D2846" s="91"/>
      <c r="E2846" s="93">
        <f>IF(AND(J2797 = "Yes", OR(ISBLANK(Worker_Type_Filter), Worker_Type_Filter = H2802),
 OR(ISBLANK(Country_Filter), Country_Filter = J2802)), 1, 0)</f>
        <v>1</v>
      </c>
      <c r="F2846" s="92"/>
      <c r="G2846" s="92"/>
      <c r="H2846" s="92" t="s">
        <v>4</v>
      </c>
      <c r="I2846" s="92" t="s">
        <v>5</v>
      </c>
      <c r="J2846" s="92" t="s">
        <v>6</v>
      </c>
      <c r="K2846" s="92" t="s">
        <v>257</v>
      </c>
      <c r="L2846" s="92" t="s">
        <v>258</v>
      </c>
      <c r="M2846" s="92"/>
    </row>
    <row r="2847" spans="2:13" ht="10" hidden="1" customHeight="1" outlineLevel="1" x14ac:dyDescent="0.15">
      <c r="C2847" s="43" t="s">
        <v>248</v>
      </c>
    </row>
    <row r="2848" spans="2:13" ht="4" hidden="1" customHeight="1" outlineLevel="1" x14ac:dyDescent="0.15"/>
    <row r="2849" spans="2:14" s="1" customFormat="1" ht="15" hidden="1" customHeight="1" outlineLevel="1" x14ac:dyDescent="0.15">
      <c r="B2849" s="7"/>
      <c r="C2849" s="19">
        <v>1</v>
      </c>
      <c r="D2849" s="9" t="s">
        <v>17</v>
      </c>
      <c r="F2849" s="8" t="s">
        <v>9</v>
      </c>
      <c r="H2849" s="29">
        <f>H2832 * $E2846</f>
        <v>0</v>
      </c>
      <c r="I2849" s="29">
        <f>I2832 * $E2846</f>
        <v>0</v>
      </c>
      <c r="J2849" s="29">
        <f>J2832 * $E2846</f>
        <v>0</v>
      </c>
      <c r="K2849" s="29">
        <f>K2832 * $E2846</f>
        <v>0</v>
      </c>
      <c r="L2849" s="29">
        <f>L2832 * $E2846</f>
        <v>0</v>
      </c>
    </row>
    <row r="2850" spans="2:14" ht="4" hidden="1" customHeight="1" outlineLevel="1" x14ac:dyDescent="0.15">
      <c r="D2850" s="9"/>
      <c r="F2850" s="1"/>
      <c r="H2850" s="1"/>
      <c r="I2850" s="1"/>
      <c r="J2850" s="1"/>
      <c r="K2850" s="1"/>
      <c r="L2850" s="1"/>
    </row>
    <row r="2851" spans="2:14" s="1" customFormat="1" ht="15" hidden="1" customHeight="1" outlineLevel="1" x14ac:dyDescent="0.15">
      <c r="B2851" s="7"/>
      <c r="C2851" s="19">
        <v>2</v>
      </c>
      <c r="D2851" s="9" t="s">
        <v>249</v>
      </c>
      <c r="F2851" s="8" t="s">
        <v>9</v>
      </c>
      <c r="H2851" s="29">
        <f>H2834 * $E2846</f>
        <v>0</v>
      </c>
      <c r="I2851" s="29">
        <f>I2834 * $E2846</f>
        <v>0</v>
      </c>
      <c r="J2851" s="29">
        <f>J2834 * $E2846</f>
        <v>0</v>
      </c>
      <c r="K2851" s="29">
        <f>K2834 * $E2846</f>
        <v>0</v>
      </c>
      <c r="L2851" s="29">
        <f>L2834 * $E2846</f>
        <v>0</v>
      </c>
    </row>
    <row r="2852" spans="2:14" ht="4" hidden="1" customHeight="1" outlineLevel="1" x14ac:dyDescent="0.15">
      <c r="D2852" s="9"/>
      <c r="F2852" s="1"/>
      <c r="H2852" s="1"/>
      <c r="I2852" s="1"/>
      <c r="J2852" s="1"/>
      <c r="K2852" s="1"/>
      <c r="L2852" s="1"/>
    </row>
    <row r="2853" spans="2:14" s="1" customFormat="1" ht="15" hidden="1" customHeight="1" outlineLevel="1" x14ac:dyDescent="0.15">
      <c r="B2853" s="7"/>
      <c r="C2853" s="19">
        <v>3</v>
      </c>
      <c r="D2853" s="9" t="s">
        <v>11</v>
      </c>
      <c r="F2853" s="8" t="str">
        <f>ReportingCurrencyUnitLables</f>
        <v>USD 000s</v>
      </c>
      <c r="H2853" s="29">
        <f>H2836 * $E2846</f>
        <v>0</v>
      </c>
      <c r="I2853" s="29">
        <f>I2836 * $E2846</f>
        <v>0</v>
      </c>
      <c r="J2853" s="29">
        <f>J2836 * $E2846</f>
        <v>0</v>
      </c>
      <c r="K2853" s="29">
        <f>K2836 * $E2846</f>
        <v>0</v>
      </c>
      <c r="L2853" s="29">
        <f>L2836 * $E2846</f>
        <v>0</v>
      </c>
    </row>
    <row r="2854" spans="2:14" ht="4" hidden="1" customHeight="1" outlineLevel="1" x14ac:dyDescent="0.15">
      <c r="D2854" s="9"/>
      <c r="F2854" s="1"/>
      <c r="H2854" s="1"/>
      <c r="I2854" s="1"/>
      <c r="J2854" s="1"/>
      <c r="K2854" s="1"/>
      <c r="L2854" s="1"/>
    </row>
    <row r="2855" spans="2:14" s="1" customFormat="1" ht="15" hidden="1" customHeight="1" outlineLevel="1" x14ac:dyDescent="0.15">
      <c r="B2855" s="7"/>
      <c r="C2855" s="19">
        <v>4</v>
      </c>
      <c r="D2855" s="9" t="s">
        <v>256</v>
      </c>
      <c r="F2855" s="8" t="str">
        <f>ReportingCurrencyUnitLables</f>
        <v>USD 000s</v>
      </c>
      <c r="H2855" s="29">
        <f>H2840 * $E2846</f>
        <v>0</v>
      </c>
      <c r="I2855" s="29">
        <f>I2840 * $E2846</f>
        <v>0</v>
      </c>
      <c r="J2855" s="29">
        <f>J2840 * $E2846</f>
        <v>0</v>
      </c>
      <c r="K2855" s="29">
        <f>K2840 * $E2846</f>
        <v>0</v>
      </c>
      <c r="L2855" s="29">
        <f>L2840 * $E2846</f>
        <v>0</v>
      </c>
    </row>
    <row r="2856" spans="2:14" ht="4" hidden="1" customHeight="1" outlineLevel="1" x14ac:dyDescent="0.15">
      <c r="D2856" s="9"/>
      <c r="F2856" s="1"/>
      <c r="H2856" s="1"/>
      <c r="I2856" s="1"/>
      <c r="J2856" s="1"/>
      <c r="K2856" s="1"/>
      <c r="L2856" s="1"/>
    </row>
    <row r="2857" spans="2:14" ht="10" hidden="1" customHeight="1" outlineLevel="1" x14ac:dyDescent="0.15">
      <c r="B2857" s="44"/>
      <c r="C2857" s="41"/>
      <c r="D2857" s="41"/>
      <c r="E2857" s="41"/>
      <c r="F2857" s="41"/>
      <c r="G2857" s="41"/>
      <c r="H2857" s="41"/>
      <c r="I2857" s="45"/>
      <c r="J2857" s="45"/>
      <c r="K2857" s="45"/>
      <c r="L2857" s="41"/>
      <c r="M2857" s="41"/>
      <c r="N2857" s="1"/>
    </row>
    <row r="2858" spans="2:14" ht="10" customHeight="1" x14ac:dyDescent="0.15">
      <c r="B2858" s="44"/>
      <c r="C2858" s="41"/>
      <c r="D2858" s="41"/>
      <c r="E2858" s="41"/>
      <c r="F2858" s="41"/>
      <c r="G2858" s="41"/>
      <c r="H2858" s="41"/>
      <c r="I2858" s="45"/>
      <c r="J2858" s="45"/>
      <c r="K2858" s="45"/>
      <c r="L2858" s="41"/>
      <c r="M2858" s="41"/>
      <c r="N2858" s="1"/>
    </row>
    <row r="2859" spans="2:14" s="1" customFormat="1" ht="19" collapsed="1" x14ac:dyDescent="0.15">
      <c r="B2859" s="83" cm="1">
        <f t="array" aca="1" ref="B2859" ca="1">MAX($B$2:OFFSET(B2859,-1,0)+1)</f>
        <v>47</v>
      </c>
      <c r="C2859" s="84" t="str">
        <f>UPPER(J2864) &amp;" / " &amp; K2864  &amp; " / " &amp; L2864 &amp; " / " &amp; H2864</f>
        <v xml:space="preserve"> /  /  / </v>
      </c>
      <c r="D2859" s="84"/>
      <c r="E2859" s="41"/>
      <c r="F2859" s="41"/>
      <c r="G2859" s="41"/>
      <c r="H2859" s="61" t="str">
        <f>IF(COUNTIF(E2861:E2917, "!")&gt;0, "!", "")</f>
        <v/>
      </c>
      <c r="I2859" s="18" t="s">
        <v>240</v>
      </c>
      <c r="J2859" s="2" t="s">
        <v>210</v>
      </c>
      <c r="K2859" s="18" t="s">
        <v>267</v>
      </c>
      <c r="L2859" s="42">
        <f>E2908</f>
        <v>1</v>
      </c>
      <c r="M2859" s="41"/>
    </row>
    <row r="2860" spans="2:14" s="1" customFormat="1" ht="4" hidden="1" customHeight="1" outlineLevel="1" x14ac:dyDescent="0.15">
      <c r="B2860" s="88"/>
      <c r="C2860" s="89"/>
      <c r="D2860" s="89"/>
      <c r="E2860" s="89"/>
      <c r="F2860" s="89"/>
      <c r="G2860" s="89"/>
      <c r="H2860" s="89"/>
      <c r="I2860" s="90"/>
      <c r="J2860" s="90"/>
      <c r="K2860" s="90"/>
      <c r="L2860" s="89"/>
      <c r="M2860" s="89"/>
    </row>
    <row r="2861" spans="2:14" ht="10" hidden="1" customHeight="1" outlineLevel="1" x14ac:dyDescent="0.15"/>
    <row r="2862" spans="2:14" ht="15" hidden="1" customHeight="1" outlineLevel="1" x14ac:dyDescent="0.15">
      <c r="D2862" s="1"/>
      <c r="E2862" s="1"/>
      <c r="H2862" s="4" t="s">
        <v>1</v>
      </c>
      <c r="J2862" s="4" t="s">
        <v>0</v>
      </c>
      <c r="K2862" s="4" t="s">
        <v>209</v>
      </c>
      <c r="L2862" s="4" t="s">
        <v>264</v>
      </c>
    </row>
    <row r="2863" spans="2:14" ht="5" hidden="1" customHeight="1" outlineLevel="1" x14ac:dyDescent="0.15">
      <c r="D2863" s="1"/>
      <c r="E2863" s="1"/>
      <c r="H2863" s="1"/>
      <c r="J2863" s="1"/>
      <c r="K2863" s="1"/>
      <c r="L2863" s="1"/>
    </row>
    <row r="2864" spans="2:14" ht="15" hidden="1" customHeight="1" outlineLevel="1" x14ac:dyDescent="0.15">
      <c r="D2864" s="9" t="s">
        <v>2</v>
      </c>
      <c r="E2864" s="1"/>
      <c r="H2864" s="2"/>
      <c r="J2864" s="2"/>
      <c r="K2864" s="2"/>
      <c r="L2864" s="2"/>
    </row>
    <row r="2865" spans="2:13" hidden="1" outlineLevel="1" x14ac:dyDescent="0.15">
      <c r="D2865" s="1"/>
      <c r="E2865" s="1"/>
      <c r="F2865" s="1"/>
      <c r="H2865" s="1"/>
      <c r="I2865" s="1"/>
      <c r="J2865" s="1"/>
      <c r="K2865" s="1"/>
      <c r="L2865" s="1"/>
    </row>
    <row r="2866" spans="2:13" s="1" customFormat="1" ht="18" hidden="1" customHeight="1" outlineLevel="1" x14ac:dyDescent="0.15">
      <c r="B2866" s="7"/>
      <c r="C2866" s="91" t="s">
        <v>3</v>
      </c>
      <c r="D2866" s="91"/>
      <c r="E2866" s="91"/>
      <c r="F2866" s="92"/>
      <c r="G2866" s="92"/>
      <c r="H2866" s="92" t="s">
        <v>4</v>
      </c>
      <c r="I2866" s="92" t="s">
        <v>5</v>
      </c>
      <c r="J2866" s="92" t="s">
        <v>6</v>
      </c>
      <c r="K2866" s="92" t="s">
        <v>257</v>
      </c>
      <c r="L2866" s="92" t="s">
        <v>258</v>
      </c>
      <c r="M2866" s="92"/>
    </row>
    <row r="2867" spans="2:13" ht="10" hidden="1" customHeight="1" outlineLevel="1" x14ac:dyDescent="0.15">
      <c r="H2867" s="1"/>
      <c r="I2867" s="1"/>
      <c r="J2867" s="1"/>
      <c r="K2867" s="1"/>
      <c r="L2867" s="1"/>
    </row>
    <row r="2868" spans="2:13" s="1" customFormat="1" ht="15" hidden="1" customHeight="1" outlineLevel="1" x14ac:dyDescent="0.15">
      <c r="B2868" s="7"/>
      <c r="D2868" s="9" t="s">
        <v>3</v>
      </c>
      <c r="F2868" s="17" t="s">
        <v>321</v>
      </c>
      <c r="H2868" s="22"/>
      <c r="I2868" s="22"/>
      <c r="J2868" s="22"/>
      <c r="K2868" s="22"/>
      <c r="L2868" s="22"/>
    </row>
    <row r="2869" spans="2:13" ht="4" hidden="1" customHeight="1" outlineLevel="1" x14ac:dyDescent="0.15">
      <c r="D2869" s="1"/>
      <c r="E2869" s="1"/>
      <c r="F2869" s="1"/>
      <c r="H2869" s="1"/>
      <c r="I2869" s="1"/>
      <c r="J2869" s="1"/>
      <c r="K2869" s="1"/>
      <c r="L2869" s="1"/>
    </row>
    <row r="2870" spans="2:13" s="1" customFormat="1" ht="15" hidden="1" customHeight="1" outlineLevel="1" x14ac:dyDescent="0.15">
      <c r="B2870" s="7"/>
      <c r="D2870" s="9" t="s">
        <v>246</v>
      </c>
      <c r="F2870" s="8" t="str">
        <f>F2872 &amp; ":" &amp; F2868</f>
        <v>USD:[currency code]</v>
      </c>
      <c r="H2870" s="24"/>
      <c r="I2870" s="24"/>
      <c r="J2870" s="24"/>
      <c r="K2870" s="24"/>
      <c r="L2870" s="24"/>
    </row>
    <row r="2871" spans="2:13" ht="4" hidden="1" customHeight="1" outlineLevel="1" x14ac:dyDescent="0.15">
      <c r="D2871" s="1"/>
      <c r="E2871" s="1"/>
      <c r="F2871" s="1"/>
      <c r="H2871" s="1"/>
      <c r="I2871" s="1"/>
      <c r="J2871" s="1"/>
      <c r="K2871" s="1"/>
      <c r="L2871" s="1"/>
    </row>
    <row r="2872" spans="2:13" s="1" customFormat="1" ht="15" hidden="1" customHeight="1" outlineLevel="1" x14ac:dyDescent="0.15">
      <c r="B2872" s="7"/>
      <c r="D2872" s="9" t="s">
        <v>16</v>
      </c>
      <c r="F2872" s="8" t="str">
        <f>ReportingCurrency</f>
        <v>USD</v>
      </c>
      <c r="H2872" s="28">
        <f>IF(H2870=0, 0, H2868/H2870)</f>
        <v>0</v>
      </c>
      <c r="I2872" s="28">
        <f>IF(I2870=0, 0, I2868/I2870)</f>
        <v>0</v>
      </c>
      <c r="J2872" s="28">
        <f>IF(J2870=0, 0, J2868/J2870)</f>
        <v>0</v>
      </c>
      <c r="K2872" s="28">
        <f>IF(K2870=0, 0, K2868/K2870)</f>
        <v>0</v>
      </c>
      <c r="L2872" s="28">
        <f>IF(L2870=0, 0, L2868/L2870)</f>
        <v>0</v>
      </c>
    </row>
    <row r="2873" spans="2:13" ht="4" hidden="1" customHeight="1" outlineLevel="1" x14ac:dyDescent="0.15">
      <c r="D2873" s="1"/>
      <c r="E2873" s="1"/>
      <c r="F2873" s="1"/>
      <c r="H2873" s="1"/>
      <c r="I2873" s="1"/>
      <c r="J2873" s="1"/>
      <c r="K2873" s="1"/>
      <c r="L2873" s="1"/>
    </row>
    <row r="2874" spans="2:13" s="1" customFormat="1" ht="15" hidden="1" customHeight="1" outlineLevel="1" x14ac:dyDescent="0.15">
      <c r="B2874" s="7"/>
      <c r="D2874" s="9" t="s">
        <v>253</v>
      </c>
      <c r="F2874" s="8" t="s">
        <v>254</v>
      </c>
      <c r="H2874" s="2"/>
      <c r="I2874" s="2"/>
      <c r="J2874" s="2"/>
      <c r="K2874" s="2"/>
      <c r="L2874" s="2"/>
    </row>
    <row r="2875" spans="2:13" ht="4" hidden="1" customHeight="1" outlineLevel="1" x14ac:dyDescent="0.15">
      <c r="D2875" s="1"/>
      <c r="E2875" s="1"/>
      <c r="F2875" s="1"/>
      <c r="H2875" s="1"/>
      <c r="I2875" s="1"/>
      <c r="J2875" s="1"/>
      <c r="K2875" s="1"/>
      <c r="L2875" s="1"/>
    </row>
    <row r="2876" spans="2:13" s="1" customFormat="1" ht="15" hidden="1" customHeight="1" outlineLevel="1" x14ac:dyDescent="0.15">
      <c r="B2876" s="7"/>
      <c r="D2876" s="9" t="s">
        <v>280</v>
      </c>
      <c r="F2876" s="8" t="s">
        <v>255</v>
      </c>
      <c r="H2876" s="25"/>
      <c r="I2876" s="25"/>
      <c r="J2876" s="25"/>
      <c r="K2876" s="25"/>
      <c r="L2876" s="25"/>
    </row>
    <row r="2877" spans="2:13" hidden="1" outlineLevel="1" x14ac:dyDescent="0.15">
      <c r="D2877" s="1"/>
      <c r="E2877" s="1"/>
      <c r="F2877" s="1"/>
      <c r="H2877" s="1"/>
      <c r="I2877" s="1"/>
      <c r="J2877" s="1"/>
      <c r="K2877" s="1"/>
      <c r="L2877" s="1"/>
    </row>
    <row r="2878" spans="2:13" s="1" customFormat="1" ht="18" hidden="1" customHeight="1" outlineLevel="1" x14ac:dyDescent="0.15">
      <c r="B2878" s="7"/>
      <c r="C2878" s="91" t="s">
        <v>311</v>
      </c>
      <c r="D2878" s="91"/>
      <c r="E2878" s="91"/>
      <c r="F2878" s="92"/>
      <c r="G2878" s="92"/>
      <c r="H2878" s="92" t="s">
        <v>4</v>
      </c>
      <c r="I2878" s="92" t="s">
        <v>5</v>
      </c>
      <c r="J2878" s="92" t="s">
        <v>6</v>
      </c>
      <c r="K2878" s="92" t="s">
        <v>257</v>
      </c>
      <c r="L2878" s="92" t="s">
        <v>258</v>
      </c>
      <c r="M2878" s="92"/>
    </row>
    <row r="2879" spans="2:13" ht="10" hidden="1" customHeight="1" outlineLevel="1" x14ac:dyDescent="0.15">
      <c r="H2879" s="1"/>
      <c r="I2879" s="1"/>
      <c r="J2879" s="1"/>
      <c r="K2879" s="1"/>
      <c r="L2879" s="1"/>
    </row>
    <row r="2880" spans="2:13" s="1" customFormat="1" ht="15" hidden="1" customHeight="1" outlineLevel="1" x14ac:dyDescent="0.15">
      <c r="B2880" s="7"/>
      <c r="C2880" s="62"/>
      <c r="D2880" s="9" t="s">
        <v>318</v>
      </c>
      <c r="E2880"/>
      <c r="F2880" s="58" t="str">
        <f>F2868</f>
        <v>[currency code]</v>
      </c>
      <c r="H2880" s="23"/>
      <c r="I2880" s="23"/>
      <c r="J2880" s="23"/>
      <c r="K2880" s="23"/>
      <c r="L2880" s="23"/>
    </row>
    <row r="2881" spans="2:13" ht="10" hidden="1" customHeight="1" outlineLevel="1" x14ac:dyDescent="0.15">
      <c r="D2881" s="1"/>
      <c r="F2881" s="1"/>
      <c r="H2881" s="1"/>
      <c r="I2881" s="1"/>
      <c r="J2881" s="1"/>
      <c r="K2881" s="1"/>
      <c r="L2881" s="1"/>
    </row>
    <row r="2882" spans="2:13" ht="15" hidden="1" customHeight="1" outlineLevel="1" x14ac:dyDescent="0.15">
      <c r="D2882" s="60"/>
      <c r="F2882" s="1"/>
      <c r="H2882" s="98" t="s">
        <v>312</v>
      </c>
      <c r="I2882" s="1"/>
      <c r="J2882" s="1"/>
      <c r="K2882" s="1"/>
      <c r="L2882" s="1"/>
    </row>
    <row r="2883" spans="2:13" s="1" customFormat="1" ht="15" hidden="1" customHeight="1" outlineLevel="1" x14ac:dyDescent="0.15">
      <c r="B2883" s="7"/>
      <c r="D2883" s="9" t="s">
        <v>319</v>
      </c>
      <c r="E2883"/>
      <c r="F2883" s="8" t="str">
        <f t="shared" ref="F2883" si="92">ReportingCurrency</f>
        <v>USD</v>
      </c>
      <c r="H2883" s="28">
        <f>IF(H2870=0, 0, H2880/H2870)</f>
        <v>0</v>
      </c>
      <c r="I2883" s="28">
        <f>IF(I2870=0, 0, I2880/I2870)</f>
        <v>0</v>
      </c>
      <c r="J2883" s="28">
        <f>IF(J2870=0, 0, J2880/J2870)</f>
        <v>0</v>
      </c>
      <c r="K2883" s="28">
        <f>IF(K2870=0, 0, K2880/K2870)</f>
        <v>0</v>
      </c>
      <c r="L2883" s="28">
        <f>IF(L2870=0, 0, L2880/L2870)</f>
        <v>0</v>
      </c>
    </row>
    <row r="2884" spans="2:13" hidden="1" outlineLevel="1" x14ac:dyDescent="0.15"/>
    <row r="2885" spans="2:13" s="1" customFormat="1" ht="18" hidden="1" customHeight="1" outlineLevel="1" x14ac:dyDescent="0.15">
      <c r="B2885" s="7"/>
      <c r="C2885" s="91" t="s">
        <v>8</v>
      </c>
      <c r="D2885" s="91"/>
      <c r="E2885" s="91"/>
      <c r="F2885" s="92"/>
      <c r="G2885" s="92"/>
      <c r="H2885" s="92" t="s">
        <v>4</v>
      </c>
      <c r="I2885" s="92" t="s">
        <v>5</v>
      </c>
      <c r="J2885" s="92" t="s">
        <v>6</v>
      </c>
      <c r="K2885" s="92" t="s">
        <v>257</v>
      </c>
      <c r="L2885" s="92" t="s">
        <v>258</v>
      </c>
      <c r="M2885" s="92"/>
    </row>
    <row r="2886" spans="2:13" ht="10" hidden="1" customHeight="1" outlineLevel="1" x14ac:dyDescent="0.15">
      <c r="H2886" s="1"/>
      <c r="I2886" s="1"/>
      <c r="J2886" s="1"/>
      <c r="K2886" s="1"/>
      <c r="L2886" s="1"/>
    </row>
    <row r="2887" spans="2:13" ht="15" hidden="1" customHeight="1" outlineLevel="1" x14ac:dyDescent="0.15">
      <c r="D2887" s="9" t="s">
        <v>8</v>
      </c>
      <c r="F2887" s="1"/>
      <c r="H2887" s="99" t="str" cm="1">
        <f t="array" ref="H2887">IF(OR(E2888:E2889 = "!"), "Red alert = missing data","")</f>
        <v/>
      </c>
      <c r="I2887" s="1"/>
      <c r="J2887" s="1"/>
      <c r="K2887" s="1"/>
      <c r="L2887" s="1"/>
    </row>
    <row r="2888" spans="2:13" s="1" customFormat="1" ht="15" hidden="1" customHeight="1" outlineLevel="1" x14ac:dyDescent="0.15">
      <c r="B2888" s="7"/>
      <c r="D2888" s="59" t="s">
        <v>309</v>
      </c>
      <c r="E2888" s="61" t="str" cm="1">
        <f t="array" ref="E2888">IF(MAX((H2883:L2883&gt;=H2872:L2872) * (H2883:L2883 &lt;&gt; 0) * (H2888:L2888=0)) &gt;0, "!", "")</f>
        <v/>
      </c>
      <c r="F2888" s="8" t="s">
        <v>18</v>
      </c>
      <c r="H2888" s="23"/>
      <c r="I2888" s="23"/>
      <c r="J2888" s="23"/>
      <c r="K2888" s="23"/>
      <c r="L2888" s="23"/>
    </row>
    <row r="2889" spans="2:13" s="1" customFormat="1" ht="15" hidden="1" customHeight="1" outlineLevel="1" x14ac:dyDescent="0.15">
      <c r="B2889" s="7"/>
      <c r="D2889" s="59" t="s">
        <v>310</v>
      </c>
      <c r="E2889" s="61" t="str" cm="1">
        <f t="array" ref="E2889">IF(MAX((H2883:L2883&lt;H2872:L2872) * (H2883:L2883 &lt;&gt; 0) * (H2889:L2889=0)) &gt;0, "!", "")</f>
        <v/>
      </c>
      <c r="F2889" s="8" t="s">
        <v>18</v>
      </c>
      <c r="H2889" s="23"/>
      <c r="I2889" s="23"/>
      <c r="J2889" s="23"/>
      <c r="K2889" s="23"/>
      <c r="L2889" s="23"/>
    </row>
    <row r="2890" spans="2:13" s="1" customFormat="1" ht="15" hidden="1" customHeight="1" outlineLevel="1" x14ac:dyDescent="0.15">
      <c r="B2890" s="7"/>
      <c r="D2890" s="59" t="s">
        <v>305</v>
      </c>
      <c r="E2890"/>
      <c r="F2890" s="8" t="s">
        <v>18</v>
      </c>
      <c r="H2890" s="29">
        <f>H2888+IF(H2883&lt;H2872, H2889, 0)</f>
        <v>0</v>
      </c>
      <c r="I2890" s="29">
        <f>I2888+IF(I2883&lt;I2872, I2889, 0)</f>
        <v>0</v>
      </c>
      <c r="J2890" s="29">
        <f>J2888+IF(J2883&lt;J2872, J2889, 0)</f>
        <v>0</v>
      </c>
      <c r="K2890" s="29">
        <f>K2888+IF(K2883&lt;K2872, K2889, 0)</f>
        <v>0</v>
      </c>
      <c r="L2890" s="29">
        <f>L2888+IF(L2883&lt;L2872, L2889, 0)</f>
        <v>0</v>
      </c>
    </row>
    <row r="2891" spans="2:13" hidden="1" outlineLevel="1" x14ac:dyDescent="0.15">
      <c r="D2891" s="1"/>
      <c r="E2891" s="1"/>
      <c r="F2891" s="1"/>
      <c r="H2891" s="1"/>
      <c r="I2891" s="1"/>
      <c r="J2891" s="1"/>
      <c r="K2891" s="1"/>
      <c r="L2891" s="1"/>
    </row>
    <row r="2892" spans="2:13" s="1" customFormat="1" ht="18" hidden="1" customHeight="1" outlineLevel="1" x14ac:dyDescent="0.15">
      <c r="B2892" s="7"/>
      <c r="C2892" s="91" t="s">
        <v>10</v>
      </c>
      <c r="D2892" s="91"/>
      <c r="E2892" s="91"/>
      <c r="F2892" s="92"/>
      <c r="G2892" s="92"/>
      <c r="H2892" s="97" t="s">
        <v>4</v>
      </c>
      <c r="I2892" s="92" t="s">
        <v>5</v>
      </c>
      <c r="J2892" s="92" t="s">
        <v>6</v>
      </c>
      <c r="K2892" s="92" t="s">
        <v>257</v>
      </c>
      <c r="L2892" s="92" t="s">
        <v>258</v>
      </c>
      <c r="M2892" s="92"/>
    </row>
    <row r="2893" spans="2:13" ht="10" hidden="1" customHeight="1" outlineLevel="1" x14ac:dyDescent="0.15"/>
    <row r="2894" spans="2:13" s="1" customFormat="1" ht="15" hidden="1" customHeight="1" outlineLevel="1" x14ac:dyDescent="0.15">
      <c r="B2894" s="7"/>
      <c r="D2894" s="9" t="s">
        <v>17</v>
      </c>
      <c r="F2894" s="8" t="s">
        <v>9</v>
      </c>
      <c r="H2894" s="29">
        <f>H2890</f>
        <v>0</v>
      </c>
      <c r="I2894" s="29">
        <f>I2890</f>
        <v>0</v>
      </c>
      <c r="J2894" s="29">
        <f>J2890</f>
        <v>0</v>
      </c>
      <c r="K2894" s="29">
        <f>K2890</f>
        <v>0</v>
      </c>
      <c r="L2894" s="29">
        <f>L2890</f>
        <v>0</v>
      </c>
    </row>
    <row r="2895" spans="2:13" ht="4" hidden="1" customHeight="1" outlineLevel="1" x14ac:dyDescent="0.15">
      <c r="D2895" s="9"/>
      <c r="F2895" s="1"/>
      <c r="H2895" s="1"/>
      <c r="I2895" s="1"/>
      <c r="J2895" s="1"/>
      <c r="K2895" s="1"/>
      <c r="L2895" s="1"/>
    </row>
    <row r="2896" spans="2:13" s="1" customFormat="1" ht="15" hidden="1" customHeight="1" outlineLevel="1" x14ac:dyDescent="0.15">
      <c r="B2896" s="7"/>
      <c r="D2896" s="9" t="s">
        <v>249</v>
      </c>
      <c r="F2896" s="8" t="s">
        <v>9</v>
      </c>
      <c r="H2896" s="29">
        <f>IF(H2883&lt;H2872, H2889, 0)</f>
        <v>0</v>
      </c>
      <c r="I2896" s="29">
        <f>IF(I2883&lt;I2872, I2889, 0)</f>
        <v>0</v>
      </c>
      <c r="J2896" s="29">
        <f>IF(J2883&lt;J2872, J2889, 0)</f>
        <v>0</v>
      </c>
      <c r="K2896" s="29">
        <f>IF(K2883&lt;K2872, K2889, 0)</f>
        <v>0</v>
      </c>
      <c r="L2896" s="29">
        <f>IF(L2883&lt;L2872, L2889, 0)</f>
        <v>0</v>
      </c>
    </row>
    <row r="2897" spans="2:13" ht="4" hidden="1" customHeight="1" outlineLevel="1" x14ac:dyDescent="0.15">
      <c r="D2897" s="9"/>
      <c r="F2897" s="1"/>
      <c r="H2897" s="1"/>
      <c r="I2897" s="1"/>
      <c r="J2897" s="1"/>
      <c r="K2897" s="1"/>
      <c r="L2897" s="1"/>
    </row>
    <row r="2898" spans="2:13" s="1" customFormat="1" ht="15" hidden="1" customHeight="1" outlineLevel="1" x14ac:dyDescent="0.15">
      <c r="B2898" s="7"/>
      <c r="D2898" s="9" t="s">
        <v>11</v>
      </c>
      <c r="F2898" s="8" t="str">
        <f>ReportingCurrencyUnitLables</f>
        <v>USD 000s</v>
      </c>
      <c r="H2898" s="29">
        <f>H2872 * H2890 / 1000</f>
        <v>0</v>
      </c>
      <c r="I2898" s="29">
        <f>I2872 * I2890 / 1000</f>
        <v>0</v>
      </c>
      <c r="J2898" s="29">
        <f>J2872 * J2890 / 1000</f>
        <v>0</v>
      </c>
      <c r="K2898" s="29">
        <f>K2872 * K2890 / 1000</f>
        <v>0</v>
      </c>
      <c r="L2898" s="29">
        <f>L2872 * L2890 / 1000</f>
        <v>0</v>
      </c>
    </row>
    <row r="2899" spans="2:13" ht="4" hidden="1" customHeight="1" outlineLevel="1" x14ac:dyDescent="0.15">
      <c r="D2899" s="9"/>
      <c r="F2899" s="1"/>
      <c r="H2899" s="1"/>
      <c r="I2899" s="1"/>
      <c r="J2899" s="1"/>
      <c r="K2899" s="1"/>
      <c r="L2899" s="1"/>
    </row>
    <row r="2900" spans="2:13" s="1" customFormat="1" ht="15" hidden="1" customHeight="1" outlineLevel="1" x14ac:dyDescent="0.15">
      <c r="B2900" s="7"/>
      <c r="D2900" s="9" t="s">
        <v>13</v>
      </c>
      <c r="F2900" s="8" t="s">
        <v>14</v>
      </c>
      <c r="H2900" s="30">
        <f>IF(H2894=0,0,H2896 / H2894)</f>
        <v>0</v>
      </c>
      <c r="I2900" s="30">
        <f>IF(I2894=0,0,I2896 / I2894)</f>
        <v>0</v>
      </c>
      <c r="J2900" s="30">
        <f>IF(J2894=0,0,J2896 / J2894)</f>
        <v>0</v>
      </c>
      <c r="K2900" s="30">
        <f>IF(K2894=0,0,K2896 / K2894)</f>
        <v>0</v>
      </c>
      <c r="L2900" s="30">
        <f>IF(L2894=0,0,L2896 / L2894)</f>
        <v>0</v>
      </c>
    </row>
    <row r="2901" spans="2:13" ht="4" hidden="1" customHeight="1" outlineLevel="1" x14ac:dyDescent="0.15">
      <c r="D2901" s="9"/>
      <c r="F2901" s="1"/>
      <c r="H2901" s="1"/>
      <c r="I2901" s="1"/>
      <c r="J2901" s="1"/>
      <c r="K2901" s="1"/>
      <c r="L2901" s="1"/>
    </row>
    <row r="2902" spans="2:13" ht="15" hidden="1" customHeight="1" outlineLevel="1" x14ac:dyDescent="0.15">
      <c r="D2902" s="9" t="s">
        <v>302</v>
      </c>
      <c r="F2902" s="8" t="str">
        <f>ReportingCurrencyUnitLables</f>
        <v>USD 000s</v>
      </c>
      <c r="G2902" s="1"/>
      <c r="H2902" s="29">
        <f>MAX(0, H2872-H2883) * H2896 / 1000</f>
        <v>0</v>
      </c>
      <c r="I2902" s="29">
        <f t="shared" ref="I2902:L2902" si="93">MAX(0, I2872-I2883) * I2896 / 1000</f>
        <v>0</v>
      </c>
      <c r="J2902" s="29">
        <f t="shared" si="93"/>
        <v>0</v>
      </c>
      <c r="K2902" s="29">
        <f t="shared" si="93"/>
        <v>0</v>
      </c>
      <c r="L2902" s="29">
        <f t="shared" si="93"/>
        <v>0</v>
      </c>
    </row>
    <row r="2903" spans="2:13" ht="4" hidden="1" customHeight="1" outlineLevel="1" x14ac:dyDescent="0.15">
      <c r="D2903" s="9"/>
      <c r="F2903" s="1"/>
      <c r="H2903" s="1"/>
      <c r="I2903" s="1"/>
      <c r="J2903" s="1"/>
      <c r="K2903" s="1"/>
      <c r="L2903" s="1"/>
    </row>
    <row r="2904" spans="2:13" s="1" customFormat="1" ht="15" hidden="1" customHeight="1" outlineLevel="1" x14ac:dyDescent="0.15">
      <c r="B2904" s="7"/>
      <c r="D2904" s="9" t="s">
        <v>252</v>
      </c>
      <c r="F2904" s="8" t="s">
        <v>250</v>
      </c>
      <c r="H2904" s="30">
        <f>IF(H2898=0, 0, H2902/H2898)</f>
        <v>0</v>
      </c>
      <c r="I2904" s="30">
        <f>IF(I2898=0, 0, I2902/I2898)</f>
        <v>0</v>
      </c>
      <c r="J2904" s="30">
        <f>IF(J2898=0, 0, J2902/J2898)</f>
        <v>0</v>
      </c>
      <c r="K2904" s="30">
        <f>IF(K2898=0, 0, K2902/K2898)</f>
        <v>0</v>
      </c>
      <c r="L2904" s="30">
        <f>IF(L2898=0, 0, L2902/L2898)</f>
        <v>0</v>
      </c>
    </row>
    <row r="2905" spans="2:13" ht="4" hidden="1" customHeight="1" outlineLevel="1" x14ac:dyDescent="0.15">
      <c r="D2905" s="9"/>
      <c r="F2905" s="1"/>
      <c r="H2905" s="1"/>
      <c r="I2905" s="1"/>
      <c r="J2905" s="1"/>
      <c r="K2905" s="1"/>
      <c r="L2905" s="1"/>
    </row>
    <row r="2906" spans="2:13" s="1" customFormat="1" ht="15" hidden="1" customHeight="1" outlineLevel="1" x14ac:dyDescent="0.15">
      <c r="B2906" s="7"/>
      <c r="C2906" s="7"/>
      <c r="D2906" s="9" t="s">
        <v>251</v>
      </c>
      <c r="F2906" s="8" t="s">
        <v>259</v>
      </c>
      <c r="H2906" s="31"/>
      <c r="I2906" s="30">
        <f>IF(H2904=0, 0, -(I2904-H2904) / H2904)</f>
        <v>0</v>
      </c>
      <c r="J2906" s="30">
        <f>IF(I2904=0, 0, -(J2904-I2904) / I2904)</f>
        <v>0</v>
      </c>
      <c r="K2906" s="30">
        <f>IF(J2904=0, 0, -(K2904-J2904) / J2904)</f>
        <v>0</v>
      </c>
      <c r="L2906" s="30">
        <f>IF(K2904=0, 0, -(L2904-K2904) / K2904)</f>
        <v>0</v>
      </c>
    </row>
    <row r="2907" spans="2:13" hidden="1" outlineLevel="1" x14ac:dyDescent="0.15"/>
    <row r="2908" spans="2:13" s="1" customFormat="1" ht="18" hidden="1" customHeight="1" outlineLevel="1" x14ac:dyDescent="0.15">
      <c r="B2908" s="7"/>
      <c r="C2908" s="91" t="s">
        <v>241</v>
      </c>
      <c r="D2908" s="91"/>
      <c r="E2908" s="93">
        <f>IF(AND(J2859 = "Yes", OR(ISBLANK(Worker_Type_Filter), Worker_Type_Filter = H2864),
 OR(ISBLANK(Country_Filter), Country_Filter = J2864)), 1, 0)</f>
        <v>1</v>
      </c>
      <c r="F2908" s="92"/>
      <c r="G2908" s="92"/>
      <c r="H2908" s="92" t="s">
        <v>4</v>
      </c>
      <c r="I2908" s="92" t="s">
        <v>5</v>
      </c>
      <c r="J2908" s="92" t="s">
        <v>6</v>
      </c>
      <c r="K2908" s="92" t="s">
        <v>257</v>
      </c>
      <c r="L2908" s="92" t="s">
        <v>258</v>
      </c>
      <c r="M2908" s="92"/>
    </row>
    <row r="2909" spans="2:13" ht="10" hidden="1" customHeight="1" outlineLevel="1" x14ac:dyDescent="0.15">
      <c r="C2909" s="43" t="s">
        <v>248</v>
      </c>
    </row>
    <row r="2910" spans="2:13" ht="4" hidden="1" customHeight="1" outlineLevel="1" x14ac:dyDescent="0.15"/>
    <row r="2911" spans="2:13" s="1" customFormat="1" ht="15" hidden="1" customHeight="1" outlineLevel="1" x14ac:dyDescent="0.15">
      <c r="B2911" s="7"/>
      <c r="C2911" s="19">
        <v>1</v>
      </c>
      <c r="D2911" s="9" t="s">
        <v>17</v>
      </c>
      <c r="F2911" s="8" t="s">
        <v>9</v>
      </c>
      <c r="H2911" s="29">
        <f>H2894 * $E2908</f>
        <v>0</v>
      </c>
      <c r="I2911" s="29">
        <f>I2894 * $E2908</f>
        <v>0</v>
      </c>
      <c r="J2911" s="29">
        <f>J2894 * $E2908</f>
        <v>0</v>
      </c>
      <c r="K2911" s="29">
        <f>K2894 * $E2908</f>
        <v>0</v>
      </c>
      <c r="L2911" s="29">
        <f>L2894 * $E2908</f>
        <v>0</v>
      </c>
    </row>
    <row r="2912" spans="2:13" ht="4" hidden="1" customHeight="1" outlineLevel="1" x14ac:dyDescent="0.15">
      <c r="D2912" s="9"/>
      <c r="F2912" s="1"/>
      <c r="H2912" s="1"/>
      <c r="I2912" s="1"/>
      <c r="J2912" s="1"/>
      <c r="K2912" s="1"/>
      <c r="L2912" s="1"/>
    </row>
    <row r="2913" spans="2:14" s="1" customFormat="1" ht="15" hidden="1" customHeight="1" outlineLevel="1" x14ac:dyDescent="0.15">
      <c r="B2913" s="7"/>
      <c r="C2913" s="19">
        <v>2</v>
      </c>
      <c r="D2913" s="9" t="s">
        <v>249</v>
      </c>
      <c r="F2913" s="8" t="s">
        <v>9</v>
      </c>
      <c r="H2913" s="29">
        <f>H2896 * $E2908</f>
        <v>0</v>
      </c>
      <c r="I2913" s="29">
        <f>I2896 * $E2908</f>
        <v>0</v>
      </c>
      <c r="J2913" s="29">
        <f>J2896 * $E2908</f>
        <v>0</v>
      </c>
      <c r="K2913" s="29">
        <f>K2896 * $E2908</f>
        <v>0</v>
      </c>
      <c r="L2913" s="29">
        <f>L2896 * $E2908</f>
        <v>0</v>
      </c>
    </row>
    <row r="2914" spans="2:14" ht="4" hidden="1" customHeight="1" outlineLevel="1" x14ac:dyDescent="0.15">
      <c r="D2914" s="9"/>
      <c r="F2914" s="1"/>
      <c r="H2914" s="1"/>
      <c r="I2914" s="1"/>
      <c r="J2914" s="1"/>
      <c r="K2914" s="1"/>
      <c r="L2914" s="1"/>
    </row>
    <row r="2915" spans="2:14" s="1" customFormat="1" ht="15" hidden="1" customHeight="1" outlineLevel="1" x14ac:dyDescent="0.15">
      <c r="B2915" s="7"/>
      <c r="C2915" s="19">
        <v>3</v>
      </c>
      <c r="D2915" s="9" t="s">
        <v>11</v>
      </c>
      <c r="F2915" s="8" t="str">
        <f>ReportingCurrencyUnitLables</f>
        <v>USD 000s</v>
      </c>
      <c r="H2915" s="29">
        <f>H2898 * $E2908</f>
        <v>0</v>
      </c>
      <c r="I2915" s="29">
        <f>I2898 * $E2908</f>
        <v>0</v>
      </c>
      <c r="J2915" s="29">
        <f>J2898 * $E2908</f>
        <v>0</v>
      </c>
      <c r="K2915" s="29">
        <f>K2898 * $E2908</f>
        <v>0</v>
      </c>
      <c r="L2915" s="29">
        <f>L2898 * $E2908</f>
        <v>0</v>
      </c>
    </row>
    <row r="2916" spans="2:14" ht="4" hidden="1" customHeight="1" outlineLevel="1" x14ac:dyDescent="0.15">
      <c r="D2916" s="9"/>
      <c r="F2916" s="1"/>
      <c r="H2916" s="1"/>
      <c r="I2916" s="1"/>
      <c r="J2916" s="1"/>
      <c r="K2916" s="1"/>
      <c r="L2916" s="1"/>
    </row>
    <row r="2917" spans="2:14" s="1" customFormat="1" ht="15" hidden="1" customHeight="1" outlineLevel="1" x14ac:dyDescent="0.15">
      <c r="B2917" s="7"/>
      <c r="C2917" s="19">
        <v>4</v>
      </c>
      <c r="D2917" s="9" t="s">
        <v>256</v>
      </c>
      <c r="F2917" s="8" t="str">
        <f>ReportingCurrencyUnitLables</f>
        <v>USD 000s</v>
      </c>
      <c r="H2917" s="29">
        <f>H2902 * $E2908</f>
        <v>0</v>
      </c>
      <c r="I2917" s="29">
        <f>I2902 * $E2908</f>
        <v>0</v>
      </c>
      <c r="J2917" s="29">
        <f>J2902 * $E2908</f>
        <v>0</v>
      </c>
      <c r="K2917" s="29">
        <f>K2902 * $E2908</f>
        <v>0</v>
      </c>
      <c r="L2917" s="29">
        <f>L2902 * $E2908</f>
        <v>0</v>
      </c>
    </row>
    <row r="2918" spans="2:14" ht="4" hidden="1" customHeight="1" outlineLevel="1" x14ac:dyDescent="0.15">
      <c r="D2918" s="9"/>
      <c r="F2918" s="1"/>
      <c r="H2918" s="1"/>
      <c r="I2918" s="1"/>
      <c r="J2918" s="1"/>
      <c r="K2918" s="1"/>
      <c r="L2918" s="1"/>
    </row>
    <row r="2919" spans="2:14" ht="10" hidden="1" customHeight="1" outlineLevel="1" x14ac:dyDescent="0.15">
      <c r="B2919" s="44"/>
      <c r="C2919" s="41"/>
      <c r="D2919" s="41"/>
      <c r="E2919" s="41"/>
      <c r="F2919" s="41"/>
      <c r="G2919" s="41"/>
      <c r="H2919" s="41"/>
      <c r="I2919" s="45"/>
      <c r="J2919" s="45"/>
      <c r="K2919" s="45"/>
      <c r="L2919" s="41"/>
      <c r="M2919" s="41"/>
      <c r="N2919" s="1"/>
    </row>
    <row r="2920" spans="2:14" ht="10" customHeight="1" x14ac:dyDescent="0.15">
      <c r="B2920" s="44"/>
      <c r="C2920" s="41"/>
      <c r="D2920" s="41"/>
      <c r="E2920" s="41"/>
      <c r="F2920" s="41"/>
      <c r="G2920" s="41"/>
      <c r="H2920" s="41"/>
      <c r="I2920" s="45"/>
      <c r="J2920" s="45"/>
      <c r="K2920" s="45"/>
      <c r="L2920" s="41"/>
      <c r="M2920" s="41"/>
      <c r="N2920" s="1"/>
    </row>
    <row r="2921" spans="2:14" s="1" customFormat="1" ht="19" collapsed="1" x14ac:dyDescent="0.15">
      <c r="B2921" s="83" cm="1">
        <f t="array" aca="1" ref="B2921" ca="1">MAX($B$2:OFFSET(B2921,-1,0)+1)</f>
        <v>48</v>
      </c>
      <c r="C2921" s="84" t="str">
        <f>UPPER(J2926) &amp;" / " &amp; K2926  &amp; " / " &amp; L2926 &amp; " / " &amp; H2926</f>
        <v xml:space="preserve"> /  /  / </v>
      </c>
      <c r="D2921" s="84"/>
      <c r="E2921" s="41"/>
      <c r="F2921" s="41"/>
      <c r="G2921" s="41"/>
      <c r="H2921" s="61" t="str">
        <f>IF(COUNTIF(E2923:E2979, "!")&gt;0, "!", "")</f>
        <v/>
      </c>
      <c r="I2921" s="18" t="s">
        <v>240</v>
      </c>
      <c r="J2921" s="2" t="s">
        <v>210</v>
      </c>
      <c r="K2921" s="18" t="s">
        <v>267</v>
      </c>
      <c r="L2921" s="42">
        <f>E2970</f>
        <v>1</v>
      </c>
      <c r="M2921" s="41"/>
    </row>
    <row r="2922" spans="2:14" s="1" customFormat="1" ht="4" hidden="1" customHeight="1" outlineLevel="1" x14ac:dyDescent="0.15">
      <c r="B2922" s="88"/>
      <c r="C2922" s="89"/>
      <c r="D2922" s="89"/>
      <c r="E2922" s="89"/>
      <c r="F2922" s="89"/>
      <c r="G2922" s="89"/>
      <c r="H2922" s="89"/>
      <c r="I2922" s="90"/>
      <c r="J2922" s="90"/>
      <c r="K2922" s="90"/>
      <c r="L2922" s="89"/>
      <c r="M2922" s="89"/>
    </row>
    <row r="2923" spans="2:14" ht="10" hidden="1" customHeight="1" outlineLevel="1" x14ac:dyDescent="0.15"/>
    <row r="2924" spans="2:14" ht="15" hidden="1" customHeight="1" outlineLevel="1" x14ac:dyDescent="0.15">
      <c r="D2924" s="1"/>
      <c r="E2924" s="1"/>
      <c r="H2924" s="4" t="s">
        <v>1</v>
      </c>
      <c r="J2924" s="4" t="s">
        <v>0</v>
      </c>
      <c r="K2924" s="4" t="s">
        <v>209</v>
      </c>
      <c r="L2924" s="4" t="s">
        <v>264</v>
      </c>
    </row>
    <row r="2925" spans="2:14" ht="5" hidden="1" customHeight="1" outlineLevel="1" x14ac:dyDescent="0.15">
      <c r="D2925" s="1"/>
      <c r="E2925" s="1"/>
      <c r="H2925" s="1"/>
      <c r="J2925" s="1"/>
      <c r="K2925" s="1"/>
      <c r="L2925" s="1"/>
    </row>
    <row r="2926" spans="2:14" ht="15" hidden="1" customHeight="1" outlineLevel="1" x14ac:dyDescent="0.15">
      <c r="D2926" s="9" t="s">
        <v>2</v>
      </c>
      <c r="E2926" s="1"/>
      <c r="H2926" s="2"/>
      <c r="J2926" s="2"/>
      <c r="K2926" s="2"/>
      <c r="L2926" s="2"/>
    </row>
    <row r="2927" spans="2:14" hidden="1" outlineLevel="1" x14ac:dyDescent="0.15">
      <c r="D2927" s="1"/>
      <c r="E2927" s="1"/>
      <c r="F2927" s="1"/>
      <c r="H2927" s="1"/>
      <c r="I2927" s="1"/>
      <c r="J2927" s="1"/>
      <c r="K2927" s="1"/>
      <c r="L2927" s="1"/>
    </row>
    <row r="2928" spans="2:14" s="1" customFormat="1" ht="18" hidden="1" customHeight="1" outlineLevel="1" x14ac:dyDescent="0.15">
      <c r="B2928" s="7"/>
      <c r="C2928" s="91" t="s">
        <v>3</v>
      </c>
      <c r="D2928" s="91"/>
      <c r="E2928" s="91"/>
      <c r="F2928" s="92"/>
      <c r="G2928" s="92"/>
      <c r="H2928" s="92" t="s">
        <v>4</v>
      </c>
      <c r="I2928" s="92" t="s">
        <v>5</v>
      </c>
      <c r="J2928" s="92" t="s">
        <v>6</v>
      </c>
      <c r="K2928" s="92" t="s">
        <v>257</v>
      </c>
      <c r="L2928" s="92" t="s">
        <v>258</v>
      </c>
      <c r="M2928" s="92"/>
    </row>
    <row r="2929" spans="2:13" ht="10" hidden="1" customHeight="1" outlineLevel="1" x14ac:dyDescent="0.15">
      <c r="H2929" s="1"/>
      <c r="I2929" s="1"/>
      <c r="J2929" s="1"/>
      <c r="K2929" s="1"/>
      <c r="L2929" s="1"/>
    </row>
    <row r="2930" spans="2:13" s="1" customFormat="1" ht="15" hidden="1" customHeight="1" outlineLevel="1" x14ac:dyDescent="0.15">
      <c r="B2930" s="7"/>
      <c r="D2930" s="9" t="s">
        <v>3</v>
      </c>
      <c r="F2930" s="17" t="s">
        <v>321</v>
      </c>
      <c r="H2930" s="22"/>
      <c r="I2930" s="22"/>
      <c r="J2930" s="22"/>
      <c r="K2930" s="22"/>
      <c r="L2930" s="22"/>
    </row>
    <row r="2931" spans="2:13" ht="4" hidden="1" customHeight="1" outlineLevel="1" x14ac:dyDescent="0.15">
      <c r="D2931" s="1"/>
      <c r="E2931" s="1"/>
      <c r="F2931" s="1"/>
      <c r="H2931" s="1"/>
      <c r="I2931" s="1"/>
      <c r="J2931" s="1"/>
      <c r="K2931" s="1"/>
      <c r="L2931" s="1"/>
    </row>
    <row r="2932" spans="2:13" s="1" customFormat="1" ht="15" hidden="1" customHeight="1" outlineLevel="1" x14ac:dyDescent="0.15">
      <c r="B2932" s="7"/>
      <c r="D2932" s="9" t="s">
        <v>246</v>
      </c>
      <c r="F2932" s="8" t="str">
        <f>F2934 &amp; ":" &amp; F2930</f>
        <v>USD:[currency code]</v>
      </c>
      <c r="H2932" s="24"/>
      <c r="I2932" s="24"/>
      <c r="J2932" s="24"/>
      <c r="K2932" s="24"/>
      <c r="L2932" s="24"/>
    </row>
    <row r="2933" spans="2:13" ht="4" hidden="1" customHeight="1" outlineLevel="1" x14ac:dyDescent="0.15">
      <c r="D2933" s="1"/>
      <c r="E2933" s="1"/>
      <c r="F2933" s="1"/>
      <c r="H2933" s="1"/>
      <c r="I2933" s="1"/>
      <c r="J2933" s="1"/>
      <c r="K2933" s="1"/>
      <c r="L2933" s="1"/>
    </row>
    <row r="2934" spans="2:13" s="1" customFormat="1" ht="15" hidden="1" customHeight="1" outlineLevel="1" x14ac:dyDescent="0.15">
      <c r="B2934" s="7"/>
      <c r="D2934" s="9" t="s">
        <v>16</v>
      </c>
      <c r="F2934" s="8" t="str">
        <f>ReportingCurrency</f>
        <v>USD</v>
      </c>
      <c r="H2934" s="28">
        <f>IF(H2932=0, 0, H2930/H2932)</f>
        <v>0</v>
      </c>
      <c r="I2934" s="28">
        <f>IF(I2932=0, 0, I2930/I2932)</f>
        <v>0</v>
      </c>
      <c r="J2934" s="28">
        <f>IF(J2932=0, 0, J2930/J2932)</f>
        <v>0</v>
      </c>
      <c r="K2934" s="28">
        <f>IF(K2932=0, 0, K2930/K2932)</f>
        <v>0</v>
      </c>
      <c r="L2934" s="28">
        <f>IF(L2932=0, 0, L2930/L2932)</f>
        <v>0</v>
      </c>
    </row>
    <row r="2935" spans="2:13" ht="4" hidden="1" customHeight="1" outlineLevel="1" x14ac:dyDescent="0.15">
      <c r="D2935" s="1"/>
      <c r="E2935" s="1"/>
      <c r="F2935" s="1"/>
      <c r="H2935" s="1"/>
      <c r="I2935" s="1"/>
      <c r="J2935" s="1"/>
      <c r="K2935" s="1"/>
      <c r="L2935" s="1"/>
    </row>
    <row r="2936" spans="2:13" s="1" customFormat="1" ht="15" hidden="1" customHeight="1" outlineLevel="1" x14ac:dyDescent="0.15">
      <c r="B2936" s="7"/>
      <c r="D2936" s="9" t="s">
        <v>253</v>
      </c>
      <c r="F2936" s="8" t="s">
        <v>254</v>
      </c>
      <c r="H2936" s="2"/>
      <c r="I2936" s="2"/>
      <c r="J2936" s="2"/>
      <c r="K2936" s="2"/>
      <c r="L2936" s="2"/>
    </row>
    <row r="2937" spans="2:13" ht="4" hidden="1" customHeight="1" outlineLevel="1" x14ac:dyDescent="0.15">
      <c r="D2937" s="1"/>
      <c r="E2937" s="1"/>
      <c r="F2937" s="1"/>
      <c r="H2937" s="1"/>
      <c r="I2937" s="1"/>
      <c r="J2937" s="1"/>
      <c r="K2937" s="1"/>
      <c r="L2937" s="1"/>
    </row>
    <row r="2938" spans="2:13" s="1" customFormat="1" ht="15" hidden="1" customHeight="1" outlineLevel="1" x14ac:dyDescent="0.15">
      <c r="B2938" s="7"/>
      <c r="D2938" s="9" t="s">
        <v>280</v>
      </c>
      <c r="F2938" s="8" t="s">
        <v>255</v>
      </c>
      <c r="H2938" s="25"/>
      <c r="I2938" s="25"/>
      <c r="J2938" s="25"/>
      <c r="K2938" s="25"/>
      <c r="L2938" s="25"/>
    </row>
    <row r="2939" spans="2:13" hidden="1" outlineLevel="1" x14ac:dyDescent="0.15">
      <c r="D2939" s="1"/>
      <c r="E2939" s="1"/>
      <c r="F2939" s="1"/>
      <c r="H2939" s="1"/>
      <c r="I2939" s="1"/>
      <c r="J2939" s="1"/>
      <c r="K2939" s="1"/>
      <c r="L2939" s="1"/>
    </row>
    <row r="2940" spans="2:13" s="1" customFormat="1" ht="18" hidden="1" customHeight="1" outlineLevel="1" x14ac:dyDescent="0.15">
      <c r="B2940" s="7"/>
      <c r="C2940" s="91" t="s">
        <v>311</v>
      </c>
      <c r="D2940" s="91"/>
      <c r="E2940" s="91"/>
      <c r="F2940" s="92"/>
      <c r="G2940" s="92"/>
      <c r="H2940" s="92" t="s">
        <v>4</v>
      </c>
      <c r="I2940" s="92" t="s">
        <v>5</v>
      </c>
      <c r="J2940" s="92" t="s">
        <v>6</v>
      </c>
      <c r="K2940" s="92" t="s">
        <v>257</v>
      </c>
      <c r="L2940" s="92" t="s">
        <v>258</v>
      </c>
      <c r="M2940" s="92"/>
    </row>
    <row r="2941" spans="2:13" ht="10" hidden="1" customHeight="1" outlineLevel="1" x14ac:dyDescent="0.15">
      <c r="H2941" s="1"/>
      <c r="I2941" s="1"/>
      <c r="J2941" s="1"/>
      <c r="K2941" s="1"/>
      <c r="L2941" s="1"/>
    </row>
    <row r="2942" spans="2:13" s="1" customFormat="1" ht="15" hidden="1" customHeight="1" outlineLevel="1" x14ac:dyDescent="0.15">
      <c r="B2942" s="7"/>
      <c r="C2942" s="62"/>
      <c r="D2942" s="9" t="s">
        <v>318</v>
      </c>
      <c r="E2942"/>
      <c r="F2942" s="58" t="str">
        <f>F2930</f>
        <v>[currency code]</v>
      </c>
      <c r="H2942" s="23"/>
      <c r="I2942" s="23"/>
      <c r="J2942" s="23"/>
      <c r="K2942" s="23"/>
      <c r="L2942" s="23"/>
    </row>
    <row r="2943" spans="2:13" ht="10" hidden="1" customHeight="1" outlineLevel="1" x14ac:dyDescent="0.15">
      <c r="D2943" s="1"/>
      <c r="F2943" s="1"/>
      <c r="H2943" s="1"/>
      <c r="I2943" s="1"/>
      <c r="J2943" s="1"/>
      <c r="K2943" s="1"/>
      <c r="L2943" s="1"/>
    </row>
    <row r="2944" spans="2:13" ht="15" hidden="1" customHeight="1" outlineLevel="1" x14ac:dyDescent="0.15">
      <c r="D2944" s="60"/>
      <c r="F2944" s="1"/>
      <c r="H2944" s="98" t="s">
        <v>312</v>
      </c>
      <c r="I2944" s="1"/>
      <c r="J2944" s="1"/>
      <c r="K2944" s="1"/>
      <c r="L2944" s="1"/>
    </row>
    <row r="2945" spans="2:13" s="1" customFormat="1" ht="15" hidden="1" customHeight="1" outlineLevel="1" x14ac:dyDescent="0.15">
      <c r="B2945" s="7"/>
      <c r="D2945" s="9" t="s">
        <v>319</v>
      </c>
      <c r="E2945"/>
      <c r="F2945" s="8" t="str">
        <f t="shared" ref="F2945" si="94">ReportingCurrency</f>
        <v>USD</v>
      </c>
      <c r="H2945" s="28">
        <f>IF(H2932=0, 0, H2942/H2932)</f>
        <v>0</v>
      </c>
      <c r="I2945" s="28">
        <f>IF(I2932=0, 0, I2942/I2932)</f>
        <v>0</v>
      </c>
      <c r="J2945" s="28">
        <f>IF(J2932=0, 0, J2942/J2932)</f>
        <v>0</v>
      </c>
      <c r="K2945" s="28">
        <f>IF(K2932=0, 0, K2942/K2932)</f>
        <v>0</v>
      </c>
      <c r="L2945" s="28">
        <f>IF(L2932=0, 0, L2942/L2932)</f>
        <v>0</v>
      </c>
    </row>
    <row r="2946" spans="2:13" hidden="1" outlineLevel="1" x14ac:dyDescent="0.15"/>
    <row r="2947" spans="2:13" s="1" customFormat="1" ht="18" hidden="1" customHeight="1" outlineLevel="1" x14ac:dyDescent="0.15">
      <c r="B2947" s="7"/>
      <c r="C2947" s="91" t="s">
        <v>8</v>
      </c>
      <c r="D2947" s="91"/>
      <c r="E2947" s="91"/>
      <c r="F2947" s="92"/>
      <c r="G2947" s="92"/>
      <c r="H2947" s="92" t="s">
        <v>4</v>
      </c>
      <c r="I2947" s="92" t="s">
        <v>5</v>
      </c>
      <c r="J2947" s="92" t="s">
        <v>6</v>
      </c>
      <c r="K2947" s="92" t="s">
        <v>257</v>
      </c>
      <c r="L2947" s="92" t="s">
        <v>258</v>
      </c>
      <c r="M2947" s="92"/>
    </row>
    <row r="2948" spans="2:13" ht="10" hidden="1" customHeight="1" outlineLevel="1" x14ac:dyDescent="0.15">
      <c r="H2948" s="1"/>
      <c r="I2948" s="1"/>
      <c r="J2948" s="1"/>
      <c r="K2948" s="1"/>
      <c r="L2948" s="1"/>
    </row>
    <row r="2949" spans="2:13" ht="15" hidden="1" customHeight="1" outlineLevel="1" x14ac:dyDescent="0.15">
      <c r="D2949" s="9" t="s">
        <v>8</v>
      </c>
      <c r="F2949" s="1"/>
      <c r="H2949" s="99" t="str" cm="1">
        <f t="array" ref="H2949">IF(OR(E2950:E2951 = "!"), "Red alert = missing data","")</f>
        <v/>
      </c>
      <c r="I2949" s="1"/>
      <c r="J2949" s="1"/>
      <c r="K2949" s="1"/>
      <c r="L2949" s="1"/>
    </row>
    <row r="2950" spans="2:13" s="1" customFormat="1" ht="15" hidden="1" customHeight="1" outlineLevel="1" x14ac:dyDescent="0.15">
      <c r="B2950" s="7"/>
      <c r="D2950" s="59" t="s">
        <v>309</v>
      </c>
      <c r="E2950" s="61" t="str" cm="1">
        <f t="array" ref="E2950">IF(MAX((H2945:L2945&gt;=H2934:L2934) * (H2945:L2945 &lt;&gt; 0) * (H2950:L2950=0)) &gt;0, "!", "")</f>
        <v/>
      </c>
      <c r="F2950" s="8" t="s">
        <v>18</v>
      </c>
      <c r="H2950" s="23"/>
      <c r="I2950" s="23"/>
      <c r="J2950" s="23"/>
      <c r="K2950" s="23"/>
      <c r="L2950" s="23"/>
    </row>
    <row r="2951" spans="2:13" s="1" customFormat="1" ht="15" hidden="1" customHeight="1" outlineLevel="1" x14ac:dyDescent="0.15">
      <c r="B2951" s="7"/>
      <c r="D2951" s="59" t="s">
        <v>310</v>
      </c>
      <c r="E2951" s="61" t="str" cm="1">
        <f t="array" ref="E2951">IF(MAX((H2945:L2945&lt;H2934:L2934) * (H2945:L2945 &lt;&gt; 0) * (H2951:L2951=0)) &gt;0, "!", "")</f>
        <v/>
      </c>
      <c r="F2951" s="8" t="s">
        <v>18</v>
      </c>
      <c r="H2951" s="23"/>
      <c r="I2951" s="23"/>
      <c r="J2951" s="23"/>
      <c r="K2951" s="23"/>
      <c r="L2951" s="23"/>
    </row>
    <row r="2952" spans="2:13" s="1" customFormat="1" ht="15" hidden="1" customHeight="1" outlineLevel="1" x14ac:dyDescent="0.15">
      <c r="B2952" s="7"/>
      <c r="D2952" s="59" t="s">
        <v>305</v>
      </c>
      <c r="E2952"/>
      <c r="F2952" s="8" t="s">
        <v>18</v>
      </c>
      <c r="H2952" s="29">
        <f>H2950+IF(H2945&lt;H2934, H2951, 0)</f>
        <v>0</v>
      </c>
      <c r="I2952" s="29">
        <f>I2950+IF(I2945&lt;I2934, I2951, 0)</f>
        <v>0</v>
      </c>
      <c r="J2952" s="29">
        <f>J2950+IF(J2945&lt;J2934, J2951, 0)</f>
        <v>0</v>
      </c>
      <c r="K2952" s="29">
        <f>K2950+IF(K2945&lt;K2934, K2951, 0)</f>
        <v>0</v>
      </c>
      <c r="L2952" s="29">
        <f>L2950+IF(L2945&lt;L2934, L2951, 0)</f>
        <v>0</v>
      </c>
    </row>
    <row r="2953" spans="2:13" hidden="1" outlineLevel="1" x14ac:dyDescent="0.15">
      <c r="D2953" s="1"/>
      <c r="E2953" s="1"/>
      <c r="F2953" s="1"/>
      <c r="H2953" s="1"/>
      <c r="I2953" s="1"/>
      <c r="J2953" s="1"/>
      <c r="K2953" s="1"/>
      <c r="L2953" s="1"/>
    </row>
    <row r="2954" spans="2:13" s="1" customFormat="1" ht="18" hidden="1" customHeight="1" outlineLevel="1" x14ac:dyDescent="0.15">
      <c r="B2954" s="7"/>
      <c r="C2954" s="91" t="s">
        <v>10</v>
      </c>
      <c r="D2954" s="91"/>
      <c r="E2954" s="91"/>
      <c r="F2954" s="92"/>
      <c r="G2954" s="92"/>
      <c r="H2954" s="97" t="s">
        <v>4</v>
      </c>
      <c r="I2954" s="92" t="s">
        <v>5</v>
      </c>
      <c r="J2954" s="92" t="s">
        <v>6</v>
      </c>
      <c r="K2954" s="92" t="s">
        <v>257</v>
      </c>
      <c r="L2954" s="92" t="s">
        <v>258</v>
      </c>
      <c r="M2954" s="92"/>
    </row>
    <row r="2955" spans="2:13" ht="10" hidden="1" customHeight="1" outlineLevel="1" x14ac:dyDescent="0.15"/>
    <row r="2956" spans="2:13" s="1" customFormat="1" ht="15" hidden="1" customHeight="1" outlineLevel="1" x14ac:dyDescent="0.15">
      <c r="B2956" s="7"/>
      <c r="D2956" s="9" t="s">
        <v>17</v>
      </c>
      <c r="F2956" s="8" t="s">
        <v>9</v>
      </c>
      <c r="H2956" s="29">
        <f>H2952</f>
        <v>0</v>
      </c>
      <c r="I2956" s="29">
        <f>I2952</f>
        <v>0</v>
      </c>
      <c r="J2956" s="29">
        <f>J2952</f>
        <v>0</v>
      </c>
      <c r="K2956" s="29">
        <f>K2952</f>
        <v>0</v>
      </c>
      <c r="L2956" s="29">
        <f>L2952</f>
        <v>0</v>
      </c>
    </row>
    <row r="2957" spans="2:13" ht="4" hidden="1" customHeight="1" outlineLevel="1" x14ac:dyDescent="0.15">
      <c r="D2957" s="9"/>
      <c r="F2957" s="1"/>
      <c r="H2957" s="1"/>
      <c r="I2957" s="1"/>
      <c r="J2957" s="1"/>
      <c r="K2957" s="1"/>
      <c r="L2957" s="1"/>
    </row>
    <row r="2958" spans="2:13" s="1" customFormat="1" ht="15" hidden="1" customHeight="1" outlineLevel="1" x14ac:dyDescent="0.15">
      <c r="B2958" s="7"/>
      <c r="D2958" s="9" t="s">
        <v>249</v>
      </c>
      <c r="F2958" s="8" t="s">
        <v>9</v>
      </c>
      <c r="H2958" s="29">
        <f>IF(H2945&lt;H2934, H2951, 0)</f>
        <v>0</v>
      </c>
      <c r="I2958" s="29">
        <f>IF(I2945&lt;I2934, I2951, 0)</f>
        <v>0</v>
      </c>
      <c r="J2958" s="29">
        <f>IF(J2945&lt;J2934, J2951, 0)</f>
        <v>0</v>
      </c>
      <c r="K2958" s="29">
        <f>IF(K2945&lt;K2934, K2951, 0)</f>
        <v>0</v>
      </c>
      <c r="L2958" s="29">
        <f>IF(L2945&lt;L2934, L2951, 0)</f>
        <v>0</v>
      </c>
    </row>
    <row r="2959" spans="2:13" ht="4" hidden="1" customHeight="1" outlineLevel="1" x14ac:dyDescent="0.15">
      <c r="D2959" s="9"/>
      <c r="F2959" s="1"/>
      <c r="H2959" s="1"/>
      <c r="I2959" s="1"/>
      <c r="J2959" s="1"/>
      <c r="K2959" s="1"/>
      <c r="L2959" s="1"/>
    </row>
    <row r="2960" spans="2:13" s="1" customFormat="1" ht="15" hidden="1" customHeight="1" outlineLevel="1" x14ac:dyDescent="0.15">
      <c r="B2960" s="7"/>
      <c r="D2960" s="9" t="s">
        <v>11</v>
      </c>
      <c r="F2960" s="8" t="str">
        <f>ReportingCurrencyUnitLables</f>
        <v>USD 000s</v>
      </c>
      <c r="H2960" s="29">
        <f>H2934 * H2952 / 1000</f>
        <v>0</v>
      </c>
      <c r="I2960" s="29">
        <f>I2934 * I2952 / 1000</f>
        <v>0</v>
      </c>
      <c r="J2960" s="29">
        <f>J2934 * J2952 / 1000</f>
        <v>0</v>
      </c>
      <c r="K2960" s="29">
        <f>K2934 * K2952 / 1000</f>
        <v>0</v>
      </c>
      <c r="L2960" s="29">
        <f>L2934 * L2952 / 1000</f>
        <v>0</v>
      </c>
    </row>
    <row r="2961" spans="2:13" ht="4" hidden="1" customHeight="1" outlineLevel="1" x14ac:dyDescent="0.15">
      <c r="D2961" s="9"/>
      <c r="F2961" s="1"/>
      <c r="H2961" s="1"/>
      <c r="I2961" s="1"/>
      <c r="J2961" s="1"/>
      <c r="K2961" s="1"/>
      <c r="L2961" s="1"/>
    </row>
    <row r="2962" spans="2:13" s="1" customFormat="1" ht="15" hidden="1" customHeight="1" outlineLevel="1" x14ac:dyDescent="0.15">
      <c r="B2962" s="7"/>
      <c r="D2962" s="9" t="s">
        <v>13</v>
      </c>
      <c r="F2962" s="8" t="s">
        <v>14</v>
      </c>
      <c r="H2962" s="30">
        <f>IF(H2956=0,0,H2958 / H2956)</f>
        <v>0</v>
      </c>
      <c r="I2962" s="30">
        <f>IF(I2956=0,0,I2958 / I2956)</f>
        <v>0</v>
      </c>
      <c r="J2962" s="30">
        <f>IF(J2956=0,0,J2958 / J2956)</f>
        <v>0</v>
      </c>
      <c r="K2962" s="30">
        <f>IF(K2956=0,0,K2958 / K2956)</f>
        <v>0</v>
      </c>
      <c r="L2962" s="30">
        <f>IF(L2956=0,0,L2958 / L2956)</f>
        <v>0</v>
      </c>
    </row>
    <row r="2963" spans="2:13" ht="4" hidden="1" customHeight="1" outlineLevel="1" x14ac:dyDescent="0.15">
      <c r="D2963" s="9"/>
      <c r="F2963" s="1"/>
      <c r="H2963" s="1"/>
      <c r="I2963" s="1"/>
      <c r="J2963" s="1"/>
      <c r="K2963" s="1"/>
      <c r="L2963" s="1"/>
    </row>
    <row r="2964" spans="2:13" ht="15" hidden="1" customHeight="1" outlineLevel="1" x14ac:dyDescent="0.15">
      <c r="D2964" s="9" t="s">
        <v>302</v>
      </c>
      <c r="F2964" s="8" t="str">
        <f>ReportingCurrencyUnitLables</f>
        <v>USD 000s</v>
      </c>
      <c r="G2964" s="1"/>
      <c r="H2964" s="29">
        <f>MAX(0, H2934-H2945) * H2958 / 1000</f>
        <v>0</v>
      </c>
      <c r="I2964" s="29">
        <f t="shared" ref="I2964:L2964" si="95">MAX(0, I2934-I2945) * I2958 / 1000</f>
        <v>0</v>
      </c>
      <c r="J2964" s="29">
        <f t="shared" si="95"/>
        <v>0</v>
      </c>
      <c r="K2964" s="29">
        <f t="shared" si="95"/>
        <v>0</v>
      </c>
      <c r="L2964" s="29">
        <f t="shared" si="95"/>
        <v>0</v>
      </c>
    </row>
    <row r="2965" spans="2:13" ht="4" hidden="1" customHeight="1" outlineLevel="1" x14ac:dyDescent="0.15">
      <c r="D2965" s="9"/>
      <c r="F2965" s="1"/>
      <c r="H2965" s="1"/>
      <c r="I2965" s="1"/>
      <c r="J2965" s="1"/>
      <c r="K2965" s="1"/>
      <c r="L2965" s="1"/>
    </row>
    <row r="2966" spans="2:13" s="1" customFormat="1" ht="15" hidden="1" customHeight="1" outlineLevel="1" x14ac:dyDescent="0.15">
      <c r="B2966" s="7"/>
      <c r="D2966" s="9" t="s">
        <v>252</v>
      </c>
      <c r="F2966" s="8" t="s">
        <v>250</v>
      </c>
      <c r="H2966" s="30">
        <f>IF(H2960=0, 0, H2964/H2960)</f>
        <v>0</v>
      </c>
      <c r="I2966" s="30">
        <f>IF(I2960=0, 0, I2964/I2960)</f>
        <v>0</v>
      </c>
      <c r="J2966" s="30">
        <f>IF(J2960=0, 0, J2964/J2960)</f>
        <v>0</v>
      </c>
      <c r="K2966" s="30">
        <f>IF(K2960=0, 0, K2964/K2960)</f>
        <v>0</v>
      </c>
      <c r="L2966" s="30">
        <f>IF(L2960=0, 0, L2964/L2960)</f>
        <v>0</v>
      </c>
    </row>
    <row r="2967" spans="2:13" ht="4" hidden="1" customHeight="1" outlineLevel="1" x14ac:dyDescent="0.15">
      <c r="D2967" s="9"/>
      <c r="F2967" s="1"/>
      <c r="H2967" s="1"/>
      <c r="I2967" s="1"/>
      <c r="J2967" s="1"/>
      <c r="K2967" s="1"/>
      <c r="L2967" s="1"/>
    </row>
    <row r="2968" spans="2:13" s="1" customFormat="1" ht="15" hidden="1" customHeight="1" outlineLevel="1" x14ac:dyDescent="0.15">
      <c r="B2968" s="7"/>
      <c r="C2968" s="7"/>
      <c r="D2968" s="9" t="s">
        <v>251</v>
      </c>
      <c r="F2968" s="8" t="s">
        <v>259</v>
      </c>
      <c r="H2968" s="31"/>
      <c r="I2968" s="30">
        <f>IF(H2966=0, 0, -(I2966-H2966) / H2966)</f>
        <v>0</v>
      </c>
      <c r="J2968" s="30">
        <f>IF(I2966=0, 0, -(J2966-I2966) / I2966)</f>
        <v>0</v>
      </c>
      <c r="K2968" s="30">
        <f>IF(J2966=0, 0, -(K2966-J2966) / J2966)</f>
        <v>0</v>
      </c>
      <c r="L2968" s="30">
        <f>IF(K2966=0, 0, -(L2966-K2966) / K2966)</f>
        <v>0</v>
      </c>
    </row>
    <row r="2969" spans="2:13" hidden="1" outlineLevel="1" x14ac:dyDescent="0.15"/>
    <row r="2970" spans="2:13" s="1" customFormat="1" ht="18" hidden="1" customHeight="1" outlineLevel="1" x14ac:dyDescent="0.15">
      <c r="B2970" s="7"/>
      <c r="C2970" s="91" t="s">
        <v>241</v>
      </c>
      <c r="D2970" s="91"/>
      <c r="E2970" s="93">
        <f>IF(AND(J2921 = "Yes", OR(ISBLANK(Worker_Type_Filter), Worker_Type_Filter = H2926),
 OR(ISBLANK(Country_Filter), Country_Filter = J2926)), 1, 0)</f>
        <v>1</v>
      </c>
      <c r="F2970" s="92"/>
      <c r="G2970" s="92"/>
      <c r="H2970" s="92" t="s">
        <v>4</v>
      </c>
      <c r="I2970" s="92" t="s">
        <v>5</v>
      </c>
      <c r="J2970" s="92" t="s">
        <v>6</v>
      </c>
      <c r="K2970" s="92" t="s">
        <v>257</v>
      </c>
      <c r="L2970" s="92" t="s">
        <v>258</v>
      </c>
      <c r="M2970" s="92"/>
    </row>
    <row r="2971" spans="2:13" ht="10" hidden="1" customHeight="1" outlineLevel="1" x14ac:dyDescent="0.15">
      <c r="C2971" s="43" t="s">
        <v>248</v>
      </c>
    </row>
    <row r="2972" spans="2:13" ht="4" hidden="1" customHeight="1" outlineLevel="1" x14ac:dyDescent="0.15"/>
    <row r="2973" spans="2:13" s="1" customFormat="1" ht="15" hidden="1" customHeight="1" outlineLevel="1" x14ac:dyDescent="0.15">
      <c r="B2973" s="7"/>
      <c r="C2973" s="19">
        <v>1</v>
      </c>
      <c r="D2973" s="9" t="s">
        <v>17</v>
      </c>
      <c r="F2973" s="8" t="s">
        <v>9</v>
      </c>
      <c r="H2973" s="29">
        <f>H2956 * $E2970</f>
        <v>0</v>
      </c>
      <c r="I2973" s="29">
        <f>I2956 * $E2970</f>
        <v>0</v>
      </c>
      <c r="J2973" s="29">
        <f>J2956 * $E2970</f>
        <v>0</v>
      </c>
      <c r="K2973" s="29">
        <f>K2956 * $E2970</f>
        <v>0</v>
      </c>
      <c r="L2973" s="29">
        <f>L2956 * $E2970</f>
        <v>0</v>
      </c>
    </row>
    <row r="2974" spans="2:13" ht="4" hidden="1" customHeight="1" outlineLevel="1" x14ac:dyDescent="0.15">
      <c r="D2974" s="9"/>
      <c r="F2974" s="1"/>
      <c r="H2974" s="1"/>
      <c r="I2974" s="1"/>
      <c r="J2974" s="1"/>
      <c r="K2974" s="1"/>
      <c r="L2974" s="1"/>
    </row>
    <row r="2975" spans="2:13" s="1" customFormat="1" ht="15" hidden="1" customHeight="1" outlineLevel="1" x14ac:dyDescent="0.15">
      <c r="B2975" s="7"/>
      <c r="C2975" s="19">
        <v>2</v>
      </c>
      <c r="D2975" s="9" t="s">
        <v>249</v>
      </c>
      <c r="F2975" s="8" t="s">
        <v>9</v>
      </c>
      <c r="H2975" s="29">
        <f>H2958 * $E2970</f>
        <v>0</v>
      </c>
      <c r="I2975" s="29">
        <f>I2958 * $E2970</f>
        <v>0</v>
      </c>
      <c r="J2975" s="29">
        <f>J2958 * $E2970</f>
        <v>0</v>
      </c>
      <c r="K2975" s="29">
        <f>K2958 * $E2970</f>
        <v>0</v>
      </c>
      <c r="L2975" s="29">
        <f>L2958 * $E2970</f>
        <v>0</v>
      </c>
    </row>
    <row r="2976" spans="2:13" ht="4" hidden="1" customHeight="1" outlineLevel="1" x14ac:dyDescent="0.15">
      <c r="D2976" s="9"/>
      <c r="F2976" s="1"/>
      <c r="H2976" s="1"/>
      <c r="I2976" s="1"/>
      <c r="J2976" s="1"/>
      <c r="K2976" s="1"/>
      <c r="L2976" s="1"/>
    </row>
    <row r="2977" spans="2:14" s="1" customFormat="1" ht="15" hidden="1" customHeight="1" outlineLevel="1" x14ac:dyDescent="0.15">
      <c r="B2977" s="7"/>
      <c r="C2977" s="19">
        <v>3</v>
      </c>
      <c r="D2977" s="9" t="s">
        <v>11</v>
      </c>
      <c r="F2977" s="8" t="str">
        <f>ReportingCurrencyUnitLables</f>
        <v>USD 000s</v>
      </c>
      <c r="H2977" s="29">
        <f>H2960 * $E2970</f>
        <v>0</v>
      </c>
      <c r="I2977" s="29">
        <f>I2960 * $E2970</f>
        <v>0</v>
      </c>
      <c r="J2977" s="29">
        <f>J2960 * $E2970</f>
        <v>0</v>
      </c>
      <c r="K2977" s="29">
        <f>K2960 * $E2970</f>
        <v>0</v>
      </c>
      <c r="L2977" s="29">
        <f>L2960 * $E2970</f>
        <v>0</v>
      </c>
    </row>
    <row r="2978" spans="2:14" ht="4" hidden="1" customHeight="1" outlineLevel="1" x14ac:dyDescent="0.15">
      <c r="D2978" s="9"/>
      <c r="F2978" s="1"/>
      <c r="H2978" s="1"/>
      <c r="I2978" s="1"/>
      <c r="J2978" s="1"/>
      <c r="K2978" s="1"/>
      <c r="L2978" s="1"/>
    </row>
    <row r="2979" spans="2:14" s="1" customFormat="1" ht="15" hidden="1" customHeight="1" outlineLevel="1" x14ac:dyDescent="0.15">
      <c r="B2979" s="7"/>
      <c r="C2979" s="19">
        <v>4</v>
      </c>
      <c r="D2979" s="9" t="s">
        <v>256</v>
      </c>
      <c r="F2979" s="8" t="str">
        <f>ReportingCurrencyUnitLables</f>
        <v>USD 000s</v>
      </c>
      <c r="H2979" s="29">
        <f>H2964 * $E2970</f>
        <v>0</v>
      </c>
      <c r="I2979" s="29">
        <f>I2964 * $E2970</f>
        <v>0</v>
      </c>
      <c r="J2979" s="29">
        <f>J2964 * $E2970</f>
        <v>0</v>
      </c>
      <c r="K2979" s="29">
        <f>K2964 * $E2970</f>
        <v>0</v>
      </c>
      <c r="L2979" s="29">
        <f>L2964 * $E2970</f>
        <v>0</v>
      </c>
    </row>
    <row r="2980" spans="2:14" ht="4" hidden="1" customHeight="1" outlineLevel="1" x14ac:dyDescent="0.15">
      <c r="D2980" s="9"/>
      <c r="F2980" s="1"/>
      <c r="H2980" s="1"/>
      <c r="I2980" s="1"/>
      <c r="J2980" s="1"/>
      <c r="K2980" s="1"/>
      <c r="L2980" s="1"/>
    </row>
    <row r="2981" spans="2:14" ht="10" hidden="1" customHeight="1" outlineLevel="1" x14ac:dyDescent="0.15">
      <c r="B2981" s="44"/>
      <c r="C2981" s="41"/>
      <c r="D2981" s="41"/>
      <c r="E2981" s="41"/>
      <c r="F2981" s="41"/>
      <c r="G2981" s="41"/>
      <c r="H2981" s="41"/>
      <c r="I2981" s="45"/>
      <c r="J2981" s="45"/>
      <c r="K2981" s="45"/>
      <c r="L2981" s="41"/>
      <c r="M2981" s="41"/>
      <c r="N2981" s="1"/>
    </row>
    <row r="2982" spans="2:14" ht="10" customHeight="1" x14ac:dyDescent="0.15">
      <c r="B2982" s="44"/>
      <c r="C2982" s="41"/>
      <c r="D2982" s="41"/>
      <c r="E2982" s="41"/>
      <c r="F2982" s="41"/>
      <c r="G2982" s="41"/>
      <c r="H2982" s="41"/>
      <c r="I2982" s="45"/>
      <c r="J2982" s="45"/>
      <c r="K2982" s="45"/>
      <c r="L2982" s="41"/>
      <c r="M2982" s="41"/>
      <c r="N2982" s="1"/>
    </row>
    <row r="2983" spans="2:14" s="1" customFormat="1" ht="19" collapsed="1" x14ac:dyDescent="0.15">
      <c r="B2983" s="83" cm="1">
        <f t="array" aca="1" ref="B2983" ca="1">MAX($B$2:OFFSET(B2983,-1,0)+1)</f>
        <v>49</v>
      </c>
      <c r="C2983" s="84" t="str">
        <f>UPPER(J2988) &amp;" / " &amp; K2988  &amp; " / " &amp; L2988 &amp; " / " &amp; H2988</f>
        <v xml:space="preserve"> /  /  / </v>
      </c>
      <c r="D2983" s="84"/>
      <c r="E2983" s="41"/>
      <c r="F2983" s="41"/>
      <c r="G2983" s="41"/>
      <c r="H2983" s="61" t="str">
        <f>IF(COUNTIF(E2985:E3041, "!")&gt;0, "!", "")</f>
        <v/>
      </c>
      <c r="I2983" s="18" t="s">
        <v>240</v>
      </c>
      <c r="J2983" s="2" t="s">
        <v>210</v>
      </c>
      <c r="K2983" s="18" t="s">
        <v>267</v>
      </c>
      <c r="L2983" s="42">
        <f>E3032</f>
        <v>1</v>
      </c>
      <c r="M2983" s="41"/>
    </row>
    <row r="2984" spans="2:14" s="1" customFormat="1" ht="4" hidden="1" customHeight="1" outlineLevel="1" x14ac:dyDescent="0.15">
      <c r="B2984" s="88"/>
      <c r="C2984" s="89"/>
      <c r="D2984" s="89"/>
      <c r="E2984" s="89"/>
      <c r="F2984" s="89"/>
      <c r="G2984" s="89"/>
      <c r="H2984" s="89"/>
      <c r="I2984" s="90"/>
      <c r="J2984" s="90"/>
      <c r="K2984" s="90"/>
      <c r="L2984" s="89"/>
      <c r="M2984" s="89"/>
    </row>
    <row r="2985" spans="2:14" ht="10" hidden="1" customHeight="1" outlineLevel="1" x14ac:dyDescent="0.15"/>
    <row r="2986" spans="2:14" ht="15" hidden="1" customHeight="1" outlineLevel="1" x14ac:dyDescent="0.15">
      <c r="D2986" s="1"/>
      <c r="E2986" s="1"/>
      <c r="H2986" s="4" t="s">
        <v>1</v>
      </c>
      <c r="J2986" s="4" t="s">
        <v>0</v>
      </c>
      <c r="K2986" s="4" t="s">
        <v>209</v>
      </c>
      <c r="L2986" s="4" t="s">
        <v>264</v>
      </c>
    </row>
    <row r="2987" spans="2:14" ht="5" hidden="1" customHeight="1" outlineLevel="1" x14ac:dyDescent="0.15">
      <c r="D2987" s="1"/>
      <c r="E2987" s="1"/>
      <c r="H2987" s="1"/>
      <c r="J2987" s="1"/>
      <c r="K2987" s="1"/>
      <c r="L2987" s="1"/>
    </row>
    <row r="2988" spans="2:14" ht="15" hidden="1" customHeight="1" outlineLevel="1" x14ac:dyDescent="0.15">
      <c r="D2988" s="9" t="s">
        <v>2</v>
      </c>
      <c r="E2988" s="1"/>
      <c r="H2988" s="2"/>
      <c r="J2988" s="2"/>
      <c r="K2988" s="2"/>
      <c r="L2988" s="2"/>
    </row>
    <row r="2989" spans="2:14" hidden="1" outlineLevel="1" x14ac:dyDescent="0.15">
      <c r="D2989" s="1"/>
      <c r="E2989" s="1"/>
      <c r="F2989" s="1"/>
      <c r="H2989" s="1"/>
      <c r="I2989" s="1"/>
      <c r="J2989" s="1"/>
      <c r="K2989" s="1"/>
      <c r="L2989" s="1"/>
    </row>
    <row r="2990" spans="2:14" s="1" customFormat="1" ht="18" hidden="1" customHeight="1" outlineLevel="1" x14ac:dyDescent="0.15">
      <c r="B2990" s="7"/>
      <c r="C2990" s="91" t="s">
        <v>3</v>
      </c>
      <c r="D2990" s="91"/>
      <c r="E2990" s="91"/>
      <c r="F2990" s="92"/>
      <c r="G2990" s="92"/>
      <c r="H2990" s="92" t="s">
        <v>4</v>
      </c>
      <c r="I2990" s="92" t="s">
        <v>5</v>
      </c>
      <c r="J2990" s="92" t="s">
        <v>6</v>
      </c>
      <c r="K2990" s="92" t="s">
        <v>257</v>
      </c>
      <c r="L2990" s="92" t="s">
        <v>258</v>
      </c>
      <c r="M2990" s="92"/>
    </row>
    <row r="2991" spans="2:14" ht="10" hidden="1" customHeight="1" outlineLevel="1" x14ac:dyDescent="0.15">
      <c r="H2991" s="1"/>
      <c r="I2991" s="1"/>
      <c r="J2991" s="1"/>
      <c r="K2991" s="1"/>
      <c r="L2991" s="1"/>
    </row>
    <row r="2992" spans="2:14" s="1" customFormat="1" ht="15" hidden="1" customHeight="1" outlineLevel="1" x14ac:dyDescent="0.15">
      <c r="B2992" s="7"/>
      <c r="D2992" s="9" t="s">
        <v>3</v>
      </c>
      <c r="F2992" s="17" t="s">
        <v>321</v>
      </c>
      <c r="H2992" s="22"/>
      <c r="I2992" s="22"/>
      <c r="J2992" s="22"/>
      <c r="K2992" s="22"/>
      <c r="L2992" s="22"/>
    </row>
    <row r="2993" spans="2:13" ht="4" hidden="1" customHeight="1" outlineLevel="1" x14ac:dyDescent="0.15">
      <c r="D2993" s="1"/>
      <c r="E2993" s="1"/>
      <c r="F2993" s="1"/>
      <c r="H2993" s="1"/>
      <c r="I2993" s="1"/>
      <c r="J2993" s="1"/>
      <c r="K2993" s="1"/>
      <c r="L2993" s="1"/>
    </row>
    <row r="2994" spans="2:13" s="1" customFormat="1" ht="15" hidden="1" customHeight="1" outlineLevel="1" x14ac:dyDescent="0.15">
      <c r="B2994" s="7"/>
      <c r="D2994" s="9" t="s">
        <v>246</v>
      </c>
      <c r="F2994" s="8" t="str">
        <f>F2996 &amp; ":" &amp; F2992</f>
        <v>USD:[currency code]</v>
      </c>
      <c r="H2994" s="24"/>
      <c r="I2994" s="24"/>
      <c r="J2994" s="24"/>
      <c r="K2994" s="24"/>
      <c r="L2994" s="24"/>
    </row>
    <row r="2995" spans="2:13" ht="4" hidden="1" customHeight="1" outlineLevel="1" x14ac:dyDescent="0.15">
      <c r="D2995" s="1"/>
      <c r="E2995" s="1"/>
      <c r="F2995" s="1"/>
      <c r="H2995" s="1"/>
      <c r="I2995" s="1"/>
      <c r="J2995" s="1"/>
      <c r="K2995" s="1"/>
      <c r="L2995" s="1"/>
    </row>
    <row r="2996" spans="2:13" s="1" customFormat="1" ht="15" hidden="1" customHeight="1" outlineLevel="1" x14ac:dyDescent="0.15">
      <c r="B2996" s="7"/>
      <c r="D2996" s="9" t="s">
        <v>16</v>
      </c>
      <c r="F2996" s="8" t="str">
        <f>ReportingCurrency</f>
        <v>USD</v>
      </c>
      <c r="H2996" s="28">
        <f>IF(H2994=0, 0, H2992/H2994)</f>
        <v>0</v>
      </c>
      <c r="I2996" s="28">
        <f>IF(I2994=0, 0, I2992/I2994)</f>
        <v>0</v>
      </c>
      <c r="J2996" s="28">
        <f>IF(J2994=0, 0, J2992/J2994)</f>
        <v>0</v>
      </c>
      <c r="K2996" s="28">
        <f>IF(K2994=0, 0, K2992/K2994)</f>
        <v>0</v>
      </c>
      <c r="L2996" s="28">
        <f>IF(L2994=0, 0, L2992/L2994)</f>
        <v>0</v>
      </c>
    </row>
    <row r="2997" spans="2:13" ht="4" hidden="1" customHeight="1" outlineLevel="1" x14ac:dyDescent="0.15">
      <c r="D2997" s="1"/>
      <c r="E2997" s="1"/>
      <c r="F2997" s="1"/>
      <c r="H2997" s="1"/>
      <c r="I2997" s="1"/>
      <c r="J2997" s="1"/>
      <c r="K2997" s="1"/>
      <c r="L2997" s="1"/>
    </row>
    <row r="2998" spans="2:13" s="1" customFormat="1" ht="15" hidden="1" customHeight="1" outlineLevel="1" x14ac:dyDescent="0.15">
      <c r="B2998" s="7"/>
      <c r="D2998" s="9" t="s">
        <v>253</v>
      </c>
      <c r="F2998" s="8" t="s">
        <v>254</v>
      </c>
      <c r="H2998" s="2"/>
      <c r="I2998" s="2"/>
      <c r="J2998" s="2"/>
      <c r="K2998" s="2"/>
      <c r="L2998" s="2"/>
    </row>
    <row r="2999" spans="2:13" ht="4" hidden="1" customHeight="1" outlineLevel="1" x14ac:dyDescent="0.15">
      <c r="D2999" s="1"/>
      <c r="E2999" s="1"/>
      <c r="F2999" s="1"/>
      <c r="H2999" s="1"/>
      <c r="I2999" s="1"/>
      <c r="J2999" s="1"/>
      <c r="K2999" s="1"/>
      <c r="L2999" s="1"/>
    </row>
    <row r="3000" spans="2:13" s="1" customFormat="1" ht="15" hidden="1" customHeight="1" outlineLevel="1" x14ac:dyDescent="0.15">
      <c r="B3000" s="7"/>
      <c r="D3000" s="9" t="s">
        <v>280</v>
      </c>
      <c r="F3000" s="8" t="s">
        <v>255</v>
      </c>
      <c r="H3000" s="25"/>
      <c r="I3000" s="25"/>
      <c r="J3000" s="25"/>
      <c r="K3000" s="25"/>
      <c r="L3000" s="25"/>
    </row>
    <row r="3001" spans="2:13" hidden="1" outlineLevel="1" x14ac:dyDescent="0.15">
      <c r="D3001" s="1"/>
      <c r="E3001" s="1"/>
      <c r="F3001" s="1"/>
      <c r="H3001" s="1"/>
      <c r="I3001" s="1"/>
      <c r="J3001" s="1"/>
      <c r="K3001" s="1"/>
      <c r="L3001" s="1"/>
    </row>
    <row r="3002" spans="2:13" s="1" customFormat="1" ht="18" hidden="1" customHeight="1" outlineLevel="1" x14ac:dyDescent="0.15">
      <c r="B3002" s="7"/>
      <c r="C3002" s="91" t="s">
        <v>311</v>
      </c>
      <c r="D3002" s="91"/>
      <c r="E3002" s="91"/>
      <c r="F3002" s="92"/>
      <c r="G3002" s="92"/>
      <c r="H3002" s="92" t="s">
        <v>4</v>
      </c>
      <c r="I3002" s="92" t="s">
        <v>5</v>
      </c>
      <c r="J3002" s="92" t="s">
        <v>6</v>
      </c>
      <c r="K3002" s="92" t="s">
        <v>257</v>
      </c>
      <c r="L3002" s="92" t="s">
        <v>258</v>
      </c>
      <c r="M3002" s="92"/>
    </row>
    <row r="3003" spans="2:13" ht="10" hidden="1" customHeight="1" outlineLevel="1" x14ac:dyDescent="0.15">
      <c r="H3003" s="1"/>
      <c r="I3003" s="1"/>
      <c r="J3003" s="1"/>
      <c r="K3003" s="1"/>
      <c r="L3003" s="1"/>
    </row>
    <row r="3004" spans="2:13" s="1" customFormat="1" ht="15" hidden="1" customHeight="1" outlineLevel="1" x14ac:dyDescent="0.15">
      <c r="B3004" s="7"/>
      <c r="C3004" s="62"/>
      <c r="D3004" s="9" t="s">
        <v>318</v>
      </c>
      <c r="E3004"/>
      <c r="F3004" s="58" t="str">
        <f>F2992</f>
        <v>[currency code]</v>
      </c>
      <c r="H3004" s="23"/>
      <c r="I3004" s="23"/>
      <c r="J3004" s="23"/>
      <c r="K3004" s="23"/>
      <c r="L3004" s="23"/>
    </row>
    <row r="3005" spans="2:13" ht="10" hidden="1" customHeight="1" outlineLevel="1" x14ac:dyDescent="0.15">
      <c r="D3005" s="1"/>
      <c r="F3005" s="1"/>
      <c r="H3005" s="1"/>
      <c r="I3005" s="1"/>
      <c r="J3005" s="1"/>
      <c r="K3005" s="1"/>
      <c r="L3005" s="1"/>
    </row>
    <row r="3006" spans="2:13" ht="15" hidden="1" customHeight="1" outlineLevel="1" x14ac:dyDescent="0.15">
      <c r="D3006" s="60"/>
      <c r="F3006" s="1"/>
      <c r="H3006" s="98" t="s">
        <v>312</v>
      </c>
      <c r="I3006" s="1"/>
      <c r="J3006" s="1"/>
      <c r="K3006" s="1"/>
      <c r="L3006" s="1"/>
    </row>
    <row r="3007" spans="2:13" s="1" customFormat="1" ht="15" hidden="1" customHeight="1" outlineLevel="1" x14ac:dyDescent="0.15">
      <c r="B3007" s="7"/>
      <c r="D3007" s="9" t="s">
        <v>319</v>
      </c>
      <c r="E3007"/>
      <c r="F3007" s="8" t="str">
        <f t="shared" ref="F3007" si="96">ReportingCurrency</f>
        <v>USD</v>
      </c>
      <c r="H3007" s="28">
        <f>IF(H2994=0, 0, H3004/H2994)</f>
        <v>0</v>
      </c>
      <c r="I3007" s="28">
        <f>IF(I2994=0, 0, I3004/I2994)</f>
        <v>0</v>
      </c>
      <c r="J3007" s="28">
        <f>IF(J2994=0, 0, J3004/J2994)</f>
        <v>0</v>
      </c>
      <c r="K3007" s="28">
        <f>IF(K2994=0, 0, K3004/K2994)</f>
        <v>0</v>
      </c>
      <c r="L3007" s="28">
        <f>IF(L2994=0, 0, L3004/L2994)</f>
        <v>0</v>
      </c>
    </row>
    <row r="3008" spans="2:13" hidden="1" outlineLevel="1" x14ac:dyDescent="0.15"/>
    <row r="3009" spans="2:13" s="1" customFormat="1" ht="18" hidden="1" customHeight="1" outlineLevel="1" x14ac:dyDescent="0.15">
      <c r="B3009" s="7"/>
      <c r="C3009" s="91" t="s">
        <v>8</v>
      </c>
      <c r="D3009" s="91"/>
      <c r="E3009" s="91"/>
      <c r="F3009" s="92"/>
      <c r="G3009" s="92"/>
      <c r="H3009" s="92" t="s">
        <v>4</v>
      </c>
      <c r="I3009" s="92" t="s">
        <v>5</v>
      </c>
      <c r="J3009" s="92" t="s">
        <v>6</v>
      </c>
      <c r="K3009" s="92" t="s">
        <v>257</v>
      </c>
      <c r="L3009" s="92" t="s">
        <v>258</v>
      </c>
      <c r="M3009" s="92"/>
    </row>
    <row r="3010" spans="2:13" ht="10" hidden="1" customHeight="1" outlineLevel="1" x14ac:dyDescent="0.15">
      <c r="H3010" s="1"/>
      <c r="I3010" s="1"/>
      <c r="J3010" s="1"/>
      <c r="K3010" s="1"/>
      <c r="L3010" s="1"/>
    </row>
    <row r="3011" spans="2:13" ht="15" hidden="1" customHeight="1" outlineLevel="1" x14ac:dyDescent="0.15">
      <c r="D3011" s="9" t="s">
        <v>8</v>
      </c>
      <c r="F3011" s="1"/>
      <c r="H3011" s="99" t="str" cm="1">
        <f t="array" ref="H3011">IF(OR(E3012:E3013 = "!"), "Red alert = missing data","")</f>
        <v/>
      </c>
      <c r="I3011" s="1"/>
      <c r="J3011" s="1"/>
      <c r="K3011" s="1"/>
      <c r="L3011" s="1"/>
    </row>
    <row r="3012" spans="2:13" s="1" customFormat="1" ht="15" hidden="1" customHeight="1" outlineLevel="1" x14ac:dyDescent="0.15">
      <c r="B3012" s="7"/>
      <c r="D3012" s="59" t="s">
        <v>309</v>
      </c>
      <c r="E3012" s="61" t="str" cm="1">
        <f t="array" ref="E3012">IF(MAX((H3007:L3007&gt;=H2996:L2996) * (H3007:L3007 &lt;&gt; 0) * (H3012:L3012=0)) &gt;0, "!", "")</f>
        <v/>
      </c>
      <c r="F3012" s="8" t="s">
        <v>18</v>
      </c>
      <c r="H3012" s="23"/>
      <c r="I3012" s="23"/>
      <c r="J3012" s="23"/>
      <c r="K3012" s="23"/>
      <c r="L3012" s="23"/>
    </row>
    <row r="3013" spans="2:13" s="1" customFormat="1" ht="15" hidden="1" customHeight="1" outlineLevel="1" x14ac:dyDescent="0.15">
      <c r="B3013" s="7"/>
      <c r="D3013" s="59" t="s">
        <v>310</v>
      </c>
      <c r="E3013" s="61" t="str" cm="1">
        <f t="array" ref="E3013">IF(MAX((H3007:L3007&lt;H2996:L2996) * (H3007:L3007 &lt;&gt; 0) * (H3013:L3013=0)) &gt;0, "!", "")</f>
        <v/>
      </c>
      <c r="F3013" s="8" t="s">
        <v>18</v>
      </c>
      <c r="H3013" s="23"/>
      <c r="I3013" s="23"/>
      <c r="J3013" s="23"/>
      <c r="K3013" s="23"/>
      <c r="L3013" s="23"/>
    </row>
    <row r="3014" spans="2:13" s="1" customFormat="1" ht="15" hidden="1" customHeight="1" outlineLevel="1" x14ac:dyDescent="0.15">
      <c r="B3014" s="7"/>
      <c r="D3014" s="59" t="s">
        <v>305</v>
      </c>
      <c r="E3014"/>
      <c r="F3014" s="8" t="s">
        <v>18</v>
      </c>
      <c r="H3014" s="29">
        <f>H3012+IF(H3007&lt;H2996, H3013, 0)</f>
        <v>0</v>
      </c>
      <c r="I3014" s="29">
        <f>I3012+IF(I3007&lt;I2996, I3013, 0)</f>
        <v>0</v>
      </c>
      <c r="J3014" s="29">
        <f>J3012+IF(J3007&lt;J2996, J3013, 0)</f>
        <v>0</v>
      </c>
      <c r="K3014" s="29">
        <f>K3012+IF(K3007&lt;K2996, K3013, 0)</f>
        <v>0</v>
      </c>
      <c r="L3014" s="29">
        <f>L3012+IF(L3007&lt;L2996, L3013, 0)</f>
        <v>0</v>
      </c>
    </row>
    <row r="3015" spans="2:13" hidden="1" outlineLevel="1" x14ac:dyDescent="0.15">
      <c r="D3015" s="1"/>
      <c r="E3015" s="1"/>
      <c r="F3015" s="1"/>
      <c r="H3015" s="1"/>
      <c r="I3015" s="1"/>
      <c r="J3015" s="1"/>
      <c r="K3015" s="1"/>
      <c r="L3015" s="1"/>
    </row>
    <row r="3016" spans="2:13" s="1" customFormat="1" ht="18" hidden="1" customHeight="1" outlineLevel="1" x14ac:dyDescent="0.15">
      <c r="B3016" s="7"/>
      <c r="C3016" s="91" t="s">
        <v>10</v>
      </c>
      <c r="D3016" s="91"/>
      <c r="E3016" s="91"/>
      <c r="F3016" s="92"/>
      <c r="G3016" s="92"/>
      <c r="H3016" s="97" t="s">
        <v>4</v>
      </c>
      <c r="I3016" s="92" t="s">
        <v>5</v>
      </c>
      <c r="J3016" s="92" t="s">
        <v>6</v>
      </c>
      <c r="K3016" s="92" t="s">
        <v>257</v>
      </c>
      <c r="L3016" s="92" t="s">
        <v>258</v>
      </c>
      <c r="M3016" s="92"/>
    </row>
    <row r="3017" spans="2:13" ht="10" hidden="1" customHeight="1" outlineLevel="1" x14ac:dyDescent="0.15"/>
    <row r="3018" spans="2:13" s="1" customFormat="1" ht="15" hidden="1" customHeight="1" outlineLevel="1" x14ac:dyDescent="0.15">
      <c r="B3018" s="7"/>
      <c r="D3018" s="9" t="s">
        <v>17</v>
      </c>
      <c r="F3018" s="8" t="s">
        <v>9</v>
      </c>
      <c r="H3018" s="29">
        <f>H3014</f>
        <v>0</v>
      </c>
      <c r="I3018" s="29">
        <f>I3014</f>
        <v>0</v>
      </c>
      <c r="J3018" s="29">
        <f>J3014</f>
        <v>0</v>
      </c>
      <c r="K3018" s="29">
        <f>K3014</f>
        <v>0</v>
      </c>
      <c r="L3018" s="29">
        <f>L3014</f>
        <v>0</v>
      </c>
    </row>
    <row r="3019" spans="2:13" ht="4" hidden="1" customHeight="1" outlineLevel="1" x14ac:dyDescent="0.15">
      <c r="D3019" s="9"/>
      <c r="F3019" s="1"/>
      <c r="H3019" s="1"/>
      <c r="I3019" s="1"/>
      <c r="J3019" s="1"/>
      <c r="K3019" s="1"/>
      <c r="L3019" s="1"/>
    </row>
    <row r="3020" spans="2:13" s="1" customFormat="1" ht="15" hidden="1" customHeight="1" outlineLevel="1" x14ac:dyDescent="0.15">
      <c r="B3020" s="7"/>
      <c r="D3020" s="9" t="s">
        <v>249</v>
      </c>
      <c r="F3020" s="8" t="s">
        <v>9</v>
      </c>
      <c r="H3020" s="29">
        <f>IF(H3007&lt;H2996, H3013, 0)</f>
        <v>0</v>
      </c>
      <c r="I3020" s="29">
        <f>IF(I3007&lt;I2996, I3013, 0)</f>
        <v>0</v>
      </c>
      <c r="J3020" s="29">
        <f>IF(J3007&lt;J2996, J3013, 0)</f>
        <v>0</v>
      </c>
      <c r="K3020" s="29">
        <f>IF(K3007&lt;K2996, K3013, 0)</f>
        <v>0</v>
      </c>
      <c r="L3020" s="29">
        <f>IF(L3007&lt;L2996, L3013, 0)</f>
        <v>0</v>
      </c>
    </row>
    <row r="3021" spans="2:13" ht="4" hidden="1" customHeight="1" outlineLevel="1" x14ac:dyDescent="0.15">
      <c r="D3021" s="9"/>
      <c r="F3021" s="1"/>
      <c r="H3021" s="1"/>
      <c r="I3021" s="1"/>
      <c r="J3021" s="1"/>
      <c r="K3021" s="1"/>
      <c r="L3021" s="1"/>
    </row>
    <row r="3022" spans="2:13" s="1" customFormat="1" ht="15" hidden="1" customHeight="1" outlineLevel="1" x14ac:dyDescent="0.15">
      <c r="B3022" s="7"/>
      <c r="D3022" s="9" t="s">
        <v>11</v>
      </c>
      <c r="F3022" s="8" t="str">
        <f>ReportingCurrencyUnitLables</f>
        <v>USD 000s</v>
      </c>
      <c r="H3022" s="29">
        <f>H2996 * H3014 / 1000</f>
        <v>0</v>
      </c>
      <c r="I3022" s="29">
        <f>I2996 * I3014 / 1000</f>
        <v>0</v>
      </c>
      <c r="J3022" s="29">
        <f>J2996 * J3014 / 1000</f>
        <v>0</v>
      </c>
      <c r="K3022" s="29">
        <f>K2996 * K3014 / 1000</f>
        <v>0</v>
      </c>
      <c r="L3022" s="29">
        <f>L2996 * L3014 / 1000</f>
        <v>0</v>
      </c>
    </row>
    <row r="3023" spans="2:13" ht="4" hidden="1" customHeight="1" outlineLevel="1" x14ac:dyDescent="0.15">
      <c r="D3023" s="9"/>
      <c r="F3023" s="1"/>
      <c r="H3023" s="1"/>
      <c r="I3023" s="1"/>
      <c r="J3023" s="1"/>
      <c r="K3023" s="1"/>
      <c r="L3023" s="1"/>
    </row>
    <row r="3024" spans="2:13" s="1" customFormat="1" ht="15" hidden="1" customHeight="1" outlineLevel="1" x14ac:dyDescent="0.15">
      <c r="B3024" s="7"/>
      <c r="D3024" s="9" t="s">
        <v>13</v>
      </c>
      <c r="F3024" s="8" t="s">
        <v>14</v>
      </c>
      <c r="H3024" s="30">
        <f>IF(H3018=0,0,H3020 / H3018)</f>
        <v>0</v>
      </c>
      <c r="I3024" s="30">
        <f>IF(I3018=0,0,I3020 / I3018)</f>
        <v>0</v>
      </c>
      <c r="J3024" s="30">
        <f>IF(J3018=0,0,J3020 / J3018)</f>
        <v>0</v>
      </c>
      <c r="K3024" s="30">
        <f>IF(K3018=0,0,K3020 / K3018)</f>
        <v>0</v>
      </c>
      <c r="L3024" s="30">
        <f>IF(L3018=0,0,L3020 / L3018)</f>
        <v>0</v>
      </c>
    </row>
    <row r="3025" spans="2:13" ht="4" hidden="1" customHeight="1" outlineLevel="1" x14ac:dyDescent="0.15">
      <c r="D3025" s="9"/>
      <c r="F3025" s="1"/>
      <c r="H3025" s="1"/>
      <c r="I3025" s="1"/>
      <c r="J3025" s="1"/>
      <c r="K3025" s="1"/>
      <c r="L3025" s="1"/>
    </row>
    <row r="3026" spans="2:13" ht="15" hidden="1" customHeight="1" outlineLevel="1" x14ac:dyDescent="0.15">
      <c r="D3026" s="9" t="s">
        <v>302</v>
      </c>
      <c r="F3026" s="8" t="str">
        <f>ReportingCurrencyUnitLables</f>
        <v>USD 000s</v>
      </c>
      <c r="G3026" s="1"/>
      <c r="H3026" s="29">
        <f>MAX(0, H2996-H3007) * H3020 / 1000</f>
        <v>0</v>
      </c>
      <c r="I3026" s="29">
        <f t="shared" ref="I3026:L3026" si="97">MAX(0, I2996-I3007) * I3020 / 1000</f>
        <v>0</v>
      </c>
      <c r="J3026" s="29">
        <f t="shared" si="97"/>
        <v>0</v>
      </c>
      <c r="K3026" s="29">
        <f t="shared" si="97"/>
        <v>0</v>
      </c>
      <c r="L3026" s="29">
        <f t="shared" si="97"/>
        <v>0</v>
      </c>
    </row>
    <row r="3027" spans="2:13" ht="4" hidden="1" customHeight="1" outlineLevel="1" x14ac:dyDescent="0.15">
      <c r="D3027" s="9"/>
      <c r="F3027" s="1"/>
      <c r="H3027" s="1"/>
      <c r="I3027" s="1"/>
      <c r="J3027" s="1"/>
      <c r="K3027" s="1"/>
      <c r="L3027" s="1"/>
    </row>
    <row r="3028" spans="2:13" s="1" customFormat="1" ht="15" hidden="1" customHeight="1" outlineLevel="1" x14ac:dyDescent="0.15">
      <c r="B3028" s="7"/>
      <c r="D3028" s="9" t="s">
        <v>252</v>
      </c>
      <c r="F3028" s="8" t="s">
        <v>250</v>
      </c>
      <c r="H3028" s="30">
        <f>IF(H3022=0, 0, H3026/H3022)</f>
        <v>0</v>
      </c>
      <c r="I3028" s="30">
        <f>IF(I3022=0, 0, I3026/I3022)</f>
        <v>0</v>
      </c>
      <c r="J3028" s="30">
        <f>IF(J3022=0, 0, J3026/J3022)</f>
        <v>0</v>
      </c>
      <c r="K3028" s="30">
        <f>IF(K3022=0, 0, K3026/K3022)</f>
        <v>0</v>
      </c>
      <c r="L3028" s="30">
        <f>IF(L3022=0, 0, L3026/L3022)</f>
        <v>0</v>
      </c>
    </row>
    <row r="3029" spans="2:13" ht="4" hidden="1" customHeight="1" outlineLevel="1" x14ac:dyDescent="0.15">
      <c r="D3029" s="9"/>
      <c r="F3029" s="1"/>
      <c r="H3029" s="1"/>
      <c r="I3029" s="1"/>
      <c r="J3029" s="1"/>
      <c r="K3029" s="1"/>
      <c r="L3029" s="1"/>
    </row>
    <row r="3030" spans="2:13" s="1" customFormat="1" ht="15" hidden="1" customHeight="1" outlineLevel="1" x14ac:dyDescent="0.15">
      <c r="B3030" s="7"/>
      <c r="C3030" s="7"/>
      <c r="D3030" s="9" t="s">
        <v>251</v>
      </c>
      <c r="F3030" s="8" t="s">
        <v>259</v>
      </c>
      <c r="H3030" s="31"/>
      <c r="I3030" s="30">
        <f>IF(H3028=0, 0, -(I3028-H3028) / H3028)</f>
        <v>0</v>
      </c>
      <c r="J3030" s="30">
        <f>IF(I3028=0, 0, -(J3028-I3028) / I3028)</f>
        <v>0</v>
      </c>
      <c r="K3030" s="30">
        <f>IF(J3028=0, 0, -(K3028-J3028) / J3028)</f>
        <v>0</v>
      </c>
      <c r="L3030" s="30">
        <f>IF(K3028=0, 0, -(L3028-K3028) / K3028)</f>
        <v>0</v>
      </c>
    </row>
    <row r="3031" spans="2:13" hidden="1" outlineLevel="1" x14ac:dyDescent="0.15"/>
    <row r="3032" spans="2:13" s="1" customFormat="1" ht="18" hidden="1" customHeight="1" outlineLevel="1" x14ac:dyDescent="0.15">
      <c r="B3032" s="7"/>
      <c r="C3032" s="91" t="s">
        <v>241</v>
      </c>
      <c r="D3032" s="91"/>
      <c r="E3032" s="93">
        <f>IF(AND(J2983 = "Yes", OR(ISBLANK(Worker_Type_Filter), Worker_Type_Filter = H2988),
 OR(ISBLANK(Country_Filter), Country_Filter = J2988)), 1, 0)</f>
        <v>1</v>
      </c>
      <c r="F3032" s="92"/>
      <c r="G3032" s="92"/>
      <c r="H3032" s="92" t="s">
        <v>4</v>
      </c>
      <c r="I3032" s="92" t="s">
        <v>5</v>
      </c>
      <c r="J3032" s="92" t="s">
        <v>6</v>
      </c>
      <c r="K3032" s="92" t="s">
        <v>257</v>
      </c>
      <c r="L3032" s="92" t="s">
        <v>258</v>
      </c>
      <c r="M3032" s="92"/>
    </row>
    <row r="3033" spans="2:13" ht="10" hidden="1" customHeight="1" outlineLevel="1" x14ac:dyDescent="0.15">
      <c r="C3033" s="43" t="s">
        <v>248</v>
      </c>
    </row>
    <row r="3034" spans="2:13" ht="4" hidden="1" customHeight="1" outlineLevel="1" x14ac:dyDescent="0.15"/>
    <row r="3035" spans="2:13" s="1" customFormat="1" ht="15" hidden="1" customHeight="1" outlineLevel="1" x14ac:dyDescent="0.15">
      <c r="B3035" s="7"/>
      <c r="C3035" s="19">
        <v>1</v>
      </c>
      <c r="D3035" s="9" t="s">
        <v>17</v>
      </c>
      <c r="F3035" s="8" t="s">
        <v>9</v>
      </c>
      <c r="H3035" s="29">
        <f>H3018 * $E3032</f>
        <v>0</v>
      </c>
      <c r="I3035" s="29">
        <f>I3018 * $E3032</f>
        <v>0</v>
      </c>
      <c r="J3035" s="29">
        <f>J3018 * $E3032</f>
        <v>0</v>
      </c>
      <c r="K3035" s="29">
        <f>K3018 * $E3032</f>
        <v>0</v>
      </c>
      <c r="L3035" s="29">
        <f>L3018 * $E3032</f>
        <v>0</v>
      </c>
    </row>
    <row r="3036" spans="2:13" ht="4" hidden="1" customHeight="1" outlineLevel="1" x14ac:dyDescent="0.15">
      <c r="D3036" s="9"/>
      <c r="F3036" s="1"/>
      <c r="H3036" s="1"/>
      <c r="I3036" s="1"/>
      <c r="J3036" s="1"/>
      <c r="K3036" s="1"/>
      <c r="L3036" s="1"/>
    </row>
    <row r="3037" spans="2:13" s="1" customFormat="1" ht="15" hidden="1" customHeight="1" outlineLevel="1" x14ac:dyDescent="0.15">
      <c r="B3037" s="7"/>
      <c r="C3037" s="19">
        <v>2</v>
      </c>
      <c r="D3037" s="9" t="s">
        <v>249</v>
      </c>
      <c r="F3037" s="8" t="s">
        <v>9</v>
      </c>
      <c r="H3037" s="29">
        <f>H3020 * $E3032</f>
        <v>0</v>
      </c>
      <c r="I3037" s="29">
        <f>I3020 * $E3032</f>
        <v>0</v>
      </c>
      <c r="J3037" s="29">
        <f>J3020 * $E3032</f>
        <v>0</v>
      </c>
      <c r="K3037" s="29">
        <f>K3020 * $E3032</f>
        <v>0</v>
      </c>
      <c r="L3037" s="29">
        <f>L3020 * $E3032</f>
        <v>0</v>
      </c>
    </row>
    <row r="3038" spans="2:13" ht="4" hidden="1" customHeight="1" outlineLevel="1" x14ac:dyDescent="0.15">
      <c r="D3038" s="9"/>
      <c r="F3038" s="1"/>
      <c r="H3038" s="1"/>
      <c r="I3038" s="1"/>
      <c r="J3038" s="1"/>
      <c r="K3038" s="1"/>
      <c r="L3038" s="1"/>
    </row>
    <row r="3039" spans="2:13" s="1" customFormat="1" ht="15" hidden="1" customHeight="1" outlineLevel="1" x14ac:dyDescent="0.15">
      <c r="B3039" s="7"/>
      <c r="C3039" s="19">
        <v>3</v>
      </c>
      <c r="D3039" s="9" t="s">
        <v>11</v>
      </c>
      <c r="F3039" s="8" t="str">
        <f>ReportingCurrencyUnitLables</f>
        <v>USD 000s</v>
      </c>
      <c r="H3039" s="29">
        <f>H3022 * $E3032</f>
        <v>0</v>
      </c>
      <c r="I3039" s="29">
        <f>I3022 * $E3032</f>
        <v>0</v>
      </c>
      <c r="J3039" s="29">
        <f>J3022 * $E3032</f>
        <v>0</v>
      </c>
      <c r="K3039" s="29">
        <f>K3022 * $E3032</f>
        <v>0</v>
      </c>
      <c r="L3039" s="29">
        <f>L3022 * $E3032</f>
        <v>0</v>
      </c>
    </row>
    <row r="3040" spans="2:13" ht="4" hidden="1" customHeight="1" outlineLevel="1" x14ac:dyDescent="0.15">
      <c r="D3040" s="9"/>
      <c r="F3040" s="1"/>
      <c r="H3040" s="1"/>
      <c r="I3040" s="1"/>
      <c r="J3040" s="1"/>
      <c r="K3040" s="1"/>
      <c r="L3040" s="1"/>
    </row>
    <row r="3041" spans="2:14" s="1" customFormat="1" ht="15" hidden="1" customHeight="1" outlineLevel="1" x14ac:dyDescent="0.15">
      <c r="B3041" s="7"/>
      <c r="C3041" s="19">
        <v>4</v>
      </c>
      <c r="D3041" s="9" t="s">
        <v>256</v>
      </c>
      <c r="F3041" s="8" t="str">
        <f>ReportingCurrencyUnitLables</f>
        <v>USD 000s</v>
      </c>
      <c r="H3041" s="29">
        <f>H3026 * $E3032</f>
        <v>0</v>
      </c>
      <c r="I3041" s="29">
        <f>I3026 * $E3032</f>
        <v>0</v>
      </c>
      <c r="J3041" s="29">
        <f>J3026 * $E3032</f>
        <v>0</v>
      </c>
      <c r="K3041" s="29">
        <f>K3026 * $E3032</f>
        <v>0</v>
      </c>
      <c r="L3041" s="29">
        <f>L3026 * $E3032</f>
        <v>0</v>
      </c>
    </row>
    <row r="3042" spans="2:14" ht="4" hidden="1" customHeight="1" outlineLevel="1" x14ac:dyDescent="0.15">
      <c r="D3042" s="9"/>
      <c r="F3042" s="1"/>
      <c r="H3042" s="1"/>
      <c r="I3042" s="1"/>
      <c r="J3042" s="1"/>
      <c r="K3042" s="1"/>
      <c r="L3042" s="1"/>
    </row>
    <row r="3043" spans="2:14" ht="10" hidden="1" customHeight="1" outlineLevel="1" x14ac:dyDescent="0.15">
      <c r="B3043" s="44"/>
      <c r="C3043" s="41"/>
      <c r="D3043" s="41"/>
      <c r="E3043" s="41"/>
      <c r="F3043" s="41"/>
      <c r="G3043" s="41"/>
      <c r="H3043" s="41"/>
      <c r="I3043" s="45"/>
      <c r="J3043" s="45"/>
      <c r="K3043" s="45"/>
      <c r="L3043" s="41"/>
      <c r="M3043" s="41"/>
      <c r="N3043" s="1"/>
    </row>
    <row r="3044" spans="2:14" ht="10" customHeight="1" x14ac:dyDescent="0.15">
      <c r="B3044" s="44"/>
      <c r="C3044" s="41"/>
      <c r="D3044" s="41"/>
      <c r="E3044" s="41"/>
      <c r="F3044" s="41"/>
      <c r="G3044" s="41"/>
      <c r="H3044" s="41"/>
      <c r="I3044" s="45"/>
      <c r="J3044" s="45"/>
      <c r="K3044" s="45"/>
      <c r="L3044" s="41"/>
      <c r="M3044" s="41"/>
      <c r="N3044" s="1"/>
    </row>
    <row r="3045" spans="2:14" s="1" customFormat="1" ht="19" collapsed="1" x14ac:dyDescent="0.15">
      <c r="B3045" s="83" cm="1">
        <f t="array" aca="1" ref="B3045" ca="1">MAX($B$2:OFFSET(B3045,-1,0)+1)</f>
        <v>50</v>
      </c>
      <c r="C3045" s="84" t="str">
        <f>UPPER(J3050) &amp;" / " &amp; K3050  &amp; " / " &amp; L3050 &amp; " / " &amp; H3050</f>
        <v xml:space="preserve"> /  /  / </v>
      </c>
      <c r="D3045" s="84"/>
      <c r="E3045" s="41"/>
      <c r="F3045" s="41"/>
      <c r="G3045" s="41"/>
      <c r="H3045" s="61" t="str">
        <f>IF(COUNTIF(E3047:E3103, "!")&gt;0, "!", "")</f>
        <v/>
      </c>
      <c r="I3045" s="18" t="s">
        <v>240</v>
      </c>
      <c r="J3045" s="2" t="s">
        <v>210</v>
      </c>
      <c r="K3045" s="18" t="s">
        <v>267</v>
      </c>
      <c r="L3045" s="42">
        <f>E3094</f>
        <v>1</v>
      </c>
      <c r="M3045" s="41"/>
    </row>
    <row r="3046" spans="2:14" s="1" customFormat="1" ht="4" hidden="1" customHeight="1" outlineLevel="1" x14ac:dyDescent="0.15">
      <c r="B3046" s="88"/>
      <c r="C3046" s="89"/>
      <c r="D3046" s="89"/>
      <c r="E3046" s="89"/>
      <c r="F3046" s="89"/>
      <c r="G3046" s="89"/>
      <c r="H3046" s="89"/>
      <c r="I3046" s="90"/>
      <c r="J3046" s="90"/>
      <c r="K3046" s="90"/>
      <c r="L3046" s="89"/>
      <c r="M3046" s="89"/>
    </row>
    <row r="3047" spans="2:14" ht="10" hidden="1" customHeight="1" outlineLevel="1" x14ac:dyDescent="0.15"/>
    <row r="3048" spans="2:14" ht="15" hidden="1" customHeight="1" outlineLevel="1" x14ac:dyDescent="0.15">
      <c r="D3048" s="1"/>
      <c r="E3048" s="1"/>
      <c r="H3048" s="4" t="s">
        <v>1</v>
      </c>
      <c r="J3048" s="4" t="s">
        <v>0</v>
      </c>
      <c r="K3048" s="4" t="s">
        <v>209</v>
      </c>
      <c r="L3048" s="4" t="s">
        <v>264</v>
      </c>
    </row>
    <row r="3049" spans="2:14" ht="5" hidden="1" customHeight="1" outlineLevel="1" x14ac:dyDescent="0.15">
      <c r="D3049" s="1"/>
      <c r="E3049" s="1"/>
      <c r="H3049" s="1"/>
      <c r="J3049" s="1"/>
      <c r="K3049" s="1"/>
      <c r="L3049" s="1"/>
    </row>
    <row r="3050" spans="2:14" ht="15" hidden="1" customHeight="1" outlineLevel="1" x14ac:dyDescent="0.15">
      <c r="D3050" s="9" t="s">
        <v>2</v>
      </c>
      <c r="E3050" s="1"/>
      <c r="H3050" s="2"/>
      <c r="J3050" s="2"/>
      <c r="K3050" s="2"/>
      <c r="L3050" s="2"/>
    </row>
    <row r="3051" spans="2:14" hidden="1" outlineLevel="1" x14ac:dyDescent="0.15">
      <c r="D3051" s="1"/>
      <c r="E3051" s="1"/>
      <c r="F3051" s="1"/>
      <c r="H3051" s="1"/>
      <c r="I3051" s="1"/>
      <c r="J3051" s="1"/>
      <c r="K3051" s="1"/>
      <c r="L3051" s="1"/>
    </row>
    <row r="3052" spans="2:14" s="1" customFormat="1" ht="18" hidden="1" customHeight="1" outlineLevel="1" x14ac:dyDescent="0.15">
      <c r="B3052" s="7"/>
      <c r="C3052" s="91" t="s">
        <v>3</v>
      </c>
      <c r="D3052" s="91"/>
      <c r="E3052" s="91"/>
      <c r="F3052" s="92"/>
      <c r="G3052" s="92"/>
      <c r="H3052" s="92" t="s">
        <v>4</v>
      </c>
      <c r="I3052" s="92" t="s">
        <v>5</v>
      </c>
      <c r="J3052" s="92" t="s">
        <v>6</v>
      </c>
      <c r="K3052" s="92" t="s">
        <v>257</v>
      </c>
      <c r="L3052" s="92" t="s">
        <v>258</v>
      </c>
      <c r="M3052" s="92"/>
    </row>
    <row r="3053" spans="2:14" ht="10" hidden="1" customHeight="1" outlineLevel="1" x14ac:dyDescent="0.15">
      <c r="H3053" s="1"/>
      <c r="I3053" s="1"/>
      <c r="J3053" s="1"/>
      <c r="K3053" s="1"/>
      <c r="L3053" s="1"/>
    </row>
    <row r="3054" spans="2:14" s="1" customFormat="1" ht="15" hidden="1" customHeight="1" outlineLevel="1" x14ac:dyDescent="0.15">
      <c r="B3054" s="7"/>
      <c r="D3054" s="9" t="s">
        <v>3</v>
      </c>
      <c r="F3054" s="17" t="s">
        <v>321</v>
      </c>
      <c r="H3054" s="22"/>
      <c r="I3054" s="22"/>
      <c r="J3054" s="22"/>
      <c r="K3054" s="22"/>
      <c r="L3054" s="22"/>
    </row>
    <row r="3055" spans="2:14" ht="4" hidden="1" customHeight="1" outlineLevel="1" x14ac:dyDescent="0.15">
      <c r="D3055" s="1"/>
      <c r="E3055" s="1"/>
      <c r="F3055" s="1"/>
      <c r="H3055" s="1"/>
      <c r="I3055" s="1"/>
      <c r="J3055" s="1"/>
      <c r="K3055" s="1"/>
      <c r="L3055" s="1"/>
    </row>
    <row r="3056" spans="2:14" s="1" customFormat="1" ht="15" hidden="1" customHeight="1" outlineLevel="1" x14ac:dyDescent="0.15">
      <c r="B3056" s="7"/>
      <c r="D3056" s="9" t="s">
        <v>246</v>
      </c>
      <c r="F3056" s="8" t="str">
        <f>F3058 &amp; ":" &amp; F3054</f>
        <v>USD:[currency code]</v>
      </c>
      <c r="H3056" s="24"/>
      <c r="I3056" s="24"/>
      <c r="J3056" s="24"/>
      <c r="K3056" s="24"/>
      <c r="L3056" s="24"/>
    </row>
    <row r="3057" spans="2:13" ht="4" hidden="1" customHeight="1" outlineLevel="1" x14ac:dyDescent="0.15">
      <c r="D3057" s="1"/>
      <c r="E3057" s="1"/>
      <c r="F3057" s="1"/>
      <c r="H3057" s="1"/>
      <c r="I3057" s="1"/>
      <c r="J3057" s="1"/>
      <c r="K3057" s="1"/>
      <c r="L3057" s="1"/>
    </row>
    <row r="3058" spans="2:13" s="1" customFormat="1" ht="15" hidden="1" customHeight="1" outlineLevel="1" x14ac:dyDescent="0.15">
      <c r="B3058" s="7"/>
      <c r="D3058" s="9" t="s">
        <v>16</v>
      </c>
      <c r="F3058" s="8" t="str">
        <f>ReportingCurrency</f>
        <v>USD</v>
      </c>
      <c r="H3058" s="28">
        <f>IF(H3056=0, 0, H3054/H3056)</f>
        <v>0</v>
      </c>
      <c r="I3058" s="28">
        <f>IF(I3056=0, 0, I3054/I3056)</f>
        <v>0</v>
      </c>
      <c r="J3058" s="28">
        <f>IF(J3056=0, 0, J3054/J3056)</f>
        <v>0</v>
      </c>
      <c r="K3058" s="28">
        <f>IF(K3056=0, 0, K3054/K3056)</f>
        <v>0</v>
      </c>
      <c r="L3058" s="28">
        <f>IF(L3056=0, 0, L3054/L3056)</f>
        <v>0</v>
      </c>
    </row>
    <row r="3059" spans="2:13" ht="4" hidden="1" customHeight="1" outlineLevel="1" x14ac:dyDescent="0.15">
      <c r="D3059" s="1"/>
      <c r="E3059" s="1"/>
      <c r="F3059" s="1"/>
      <c r="H3059" s="1"/>
      <c r="I3059" s="1"/>
      <c r="J3059" s="1"/>
      <c r="K3059" s="1"/>
      <c r="L3059" s="1"/>
    </row>
    <row r="3060" spans="2:13" s="1" customFormat="1" ht="15" hidden="1" customHeight="1" outlineLevel="1" x14ac:dyDescent="0.15">
      <c r="B3060" s="7"/>
      <c r="D3060" s="9" t="s">
        <v>253</v>
      </c>
      <c r="F3060" s="8" t="s">
        <v>254</v>
      </c>
      <c r="H3060" s="2"/>
      <c r="I3060" s="2"/>
      <c r="J3060" s="2"/>
      <c r="K3060" s="2"/>
      <c r="L3060" s="2"/>
    </row>
    <row r="3061" spans="2:13" ht="4" hidden="1" customHeight="1" outlineLevel="1" x14ac:dyDescent="0.15">
      <c r="D3061" s="1"/>
      <c r="E3061" s="1"/>
      <c r="F3061" s="1"/>
      <c r="H3061" s="1"/>
      <c r="I3061" s="1"/>
      <c r="J3061" s="1"/>
      <c r="K3061" s="1"/>
      <c r="L3061" s="1"/>
    </row>
    <row r="3062" spans="2:13" s="1" customFormat="1" ht="15" hidden="1" customHeight="1" outlineLevel="1" x14ac:dyDescent="0.15">
      <c r="B3062" s="7"/>
      <c r="D3062" s="9" t="s">
        <v>280</v>
      </c>
      <c r="F3062" s="8" t="s">
        <v>255</v>
      </c>
      <c r="H3062" s="25"/>
      <c r="I3062" s="25"/>
      <c r="J3062" s="25"/>
      <c r="K3062" s="25"/>
      <c r="L3062" s="25"/>
    </row>
    <row r="3063" spans="2:13" hidden="1" outlineLevel="1" x14ac:dyDescent="0.15">
      <c r="D3063" s="1"/>
      <c r="E3063" s="1"/>
      <c r="F3063" s="1"/>
      <c r="H3063" s="1"/>
      <c r="I3063" s="1"/>
      <c r="J3063" s="1"/>
      <c r="K3063" s="1"/>
      <c r="L3063" s="1"/>
    </row>
    <row r="3064" spans="2:13" s="1" customFormat="1" ht="18" hidden="1" customHeight="1" outlineLevel="1" x14ac:dyDescent="0.15">
      <c r="B3064" s="7"/>
      <c r="C3064" s="91" t="s">
        <v>311</v>
      </c>
      <c r="D3064" s="91"/>
      <c r="E3064" s="91"/>
      <c r="F3064" s="92"/>
      <c r="G3064" s="92"/>
      <c r="H3064" s="92" t="s">
        <v>4</v>
      </c>
      <c r="I3064" s="92" t="s">
        <v>5</v>
      </c>
      <c r="J3064" s="92" t="s">
        <v>6</v>
      </c>
      <c r="K3064" s="92" t="s">
        <v>257</v>
      </c>
      <c r="L3064" s="92" t="s">
        <v>258</v>
      </c>
      <c r="M3064" s="92"/>
    </row>
    <row r="3065" spans="2:13" ht="10" hidden="1" customHeight="1" outlineLevel="1" x14ac:dyDescent="0.15">
      <c r="H3065" s="1"/>
      <c r="I3065" s="1"/>
      <c r="J3065" s="1"/>
      <c r="K3065" s="1"/>
      <c r="L3065" s="1"/>
    </row>
    <row r="3066" spans="2:13" s="1" customFormat="1" ht="15" hidden="1" customHeight="1" outlineLevel="1" x14ac:dyDescent="0.15">
      <c r="B3066" s="7"/>
      <c r="C3066" s="62"/>
      <c r="D3066" s="9" t="s">
        <v>318</v>
      </c>
      <c r="E3066"/>
      <c r="F3066" s="58" t="str">
        <f>F3054</f>
        <v>[currency code]</v>
      </c>
      <c r="H3066" s="23"/>
      <c r="I3066" s="23"/>
      <c r="J3066" s="23"/>
      <c r="K3066" s="23"/>
      <c r="L3066" s="23"/>
    </row>
    <row r="3067" spans="2:13" ht="10" hidden="1" customHeight="1" outlineLevel="1" x14ac:dyDescent="0.15">
      <c r="D3067" s="1"/>
      <c r="F3067" s="1"/>
      <c r="H3067" s="1"/>
      <c r="I3067" s="1"/>
      <c r="J3067" s="1"/>
      <c r="K3067" s="1"/>
      <c r="L3067" s="1"/>
    </row>
    <row r="3068" spans="2:13" ht="15" hidden="1" customHeight="1" outlineLevel="1" x14ac:dyDescent="0.15">
      <c r="D3068" s="60"/>
      <c r="F3068" s="1"/>
      <c r="H3068" s="98" t="s">
        <v>312</v>
      </c>
      <c r="I3068" s="1"/>
      <c r="J3068" s="1"/>
      <c r="K3068" s="1"/>
      <c r="L3068" s="1"/>
    </row>
    <row r="3069" spans="2:13" s="1" customFormat="1" ht="15" hidden="1" customHeight="1" outlineLevel="1" x14ac:dyDescent="0.15">
      <c r="B3069" s="7"/>
      <c r="D3069" s="9" t="s">
        <v>319</v>
      </c>
      <c r="E3069"/>
      <c r="F3069" s="8" t="str">
        <f t="shared" ref="F3069" si="98">ReportingCurrency</f>
        <v>USD</v>
      </c>
      <c r="H3069" s="28">
        <f>IF(H3056=0, 0, H3066/H3056)</f>
        <v>0</v>
      </c>
      <c r="I3069" s="28">
        <f>IF(I3056=0, 0, I3066/I3056)</f>
        <v>0</v>
      </c>
      <c r="J3069" s="28">
        <f>IF(J3056=0, 0, J3066/J3056)</f>
        <v>0</v>
      </c>
      <c r="K3069" s="28">
        <f>IF(K3056=0, 0, K3066/K3056)</f>
        <v>0</v>
      </c>
      <c r="L3069" s="28">
        <f>IF(L3056=0, 0, L3066/L3056)</f>
        <v>0</v>
      </c>
    </row>
    <row r="3070" spans="2:13" hidden="1" outlineLevel="1" x14ac:dyDescent="0.15"/>
    <row r="3071" spans="2:13" s="1" customFormat="1" ht="18" hidden="1" customHeight="1" outlineLevel="1" x14ac:dyDescent="0.15">
      <c r="B3071" s="7"/>
      <c r="C3071" s="91" t="s">
        <v>8</v>
      </c>
      <c r="D3071" s="91"/>
      <c r="E3071" s="91"/>
      <c r="F3071" s="92"/>
      <c r="G3071" s="92"/>
      <c r="H3071" s="92" t="s">
        <v>4</v>
      </c>
      <c r="I3071" s="92" t="s">
        <v>5</v>
      </c>
      <c r="J3071" s="92" t="s">
        <v>6</v>
      </c>
      <c r="K3071" s="92" t="s">
        <v>257</v>
      </c>
      <c r="L3071" s="92" t="s">
        <v>258</v>
      </c>
      <c r="M3071" s="92"/>
    </row>
    <row r="3072" spans="2:13" ht="10" hidden="1" customHeight="1" outlineLevel="1" x14ac:dyDescent="0.15">
      <c r="H3072" s="1"/>
      <c r="I3072" s="1"/>
      <c r="J3072" s="1"/>
      <c r="K3072" s="1"/>
      <c r="L3072" s="1"/>
    </row>
    <row r="3073" spans="2:13" ht="15" hidden="1" customHeight="1" outlineLevel="1" x14ac:dyDescent="0.15">
      <c r="D3073" s="9" t="s">
        <v>8</v>
      </c>
      <c r="F3073" s="1"/>
      <c r="H3073" s="99" t="str" cm="1">
        <f t="array" ref="H3073">IF(OR(E3074:E3075 = "!"), "Red alert = missing data","")</f>
        <v/>
      </c>
      <c r="I3073" s="1"/>
      <c r="J3073" s="1"/>
      <c r="K3073" s="1"/>
      <c r="L3073" s="1"/>
    </row>
    <row r="3074" spans="2:13" s="1" customFormat="1" ht="15" hidden="1" customHeight="1" outlineLevel="1" x14ac:dyDescent="0.15">
      <c r="B3074" s="7"/>
      <c r="D3074" s="59" t="s">
        <v>309</v>
      </c>
      <c r="E3074" s="61" t="str" cm="1">
        <f t="array" ref="E3074">IF(MAX((H3069:L3069&gt;=H3058:L3058) * (H3069:L3069 &lt;&gt; 0) * (H3074:L3074=0)) &gt;0, "!", "")</f>
        <v/>
      </c>
      <c r="F3074" s="8" t="s">
        <v>18</v>
      </c>
      <c r="H3074" s="23"/>
      <c r="I3074" s="23"/>
      <c r="J3074" s="23"/>
      <c r="K3074" s="23"/>
      <c r="L3074" s="23"/>
    </row>
    <row r="3075" spans="2:13" s="1" customFormat="1" ht="15" hidden="1" customHeight="1" outlineLevel="1" x14ac:dyDescent="0.15">
      <c r="B3075" s="7"/>
      <c r="D3075" s="59" t="s">
        <v>310</v>
      </c>
      <c r="E3075" s="61" t="str" cm="1">
        <f t="array" ref="E3075">IF(MAX((H3069:L3069&lt;H3058:L3058) * (H3069:L3069 &lt;&gt; 0) * (H3075:L3075=0)) &gt;0, "!", "")</f>
        <v/>
      </c>
      <c r="F3075" s="8" t="s">
        <v>18</v>
      </c>
      <c r="H3075" s="23"/>
      <c r="I3075" s="23"/>
      <c r="J3075" s="23"/>
      <c r="K3075" s="23"/>
      <c r="L3075" s="23"/>
    </row>
    <row r="3076" spans="2:13" s="1" customFormat="1" ht="15" hidden="1" customHeight="1" outlineLevel="1" x14ac:dyDescent="0.15">
      <c r="B3076" s="7"/>
      <c r="D3076" s="59" t="s">
        <v>305</v>
      </c>
      <c r="E3076"/>
      <c r="F3076" s="8" t="s">
        <v>18</v>
      </c>
      <c r="H3076" s="29">
        <f>H3074+IF(H3069&lt;H3058, H3075, 0)</f>
        <v>0</v>
      </c>
      <c r="I3076" s="29">
        <f>I3074+IF(I3069&lt;I3058, I3075, 0)</f>
        <v>0</v>
      </c>
      <c r="J3076" s="29">
        <f>J3074+IF(J3069&lt;J3058, J3075, 0)</f>
        <v>0</v>
      </c>
      <c r="K3076" s="29">
        <f>K3074+IF(K3069&lt;K3058, K3075, 0)</f>
        <v>0</v>
      </c>
      <c r="L3076" s="29">
        <f>L3074+IF(L3069&lt;L3058, L3075, 0)</f>
        <v>0</v>
      </c>
    </row>
    <row r="3077" spans="2:13" hidden="1" outlineLevel="1" x14ac:dyDescent="0.15">
      <c r="D3077" s="1"/>
      <c r="E3077" s="1"/>
      <c r="F3077" s="1"/>
      <c r="H3077" s="1"/>
      <c r="I3077" s="1"/>
      <c r="J3077" s="1"/>
      <c r="K3077" s="1"/>
      <c r="L3077" s="1"/>
    </row>
    <row r="3078" spans="2:13" s="1" customFormat="1" ht="18" hidden="1" customHeight="1" outlineLevel="1" x14ac:dyDescent="0.15">
      <c r="B3078" s="7"/>
      <c r="C3078" s="91" t="s">
        <v>10</v>
      </c>
      <c r="D3078" s="91"/>
      <c r="E3078" s="91"/>
      <c r="F3078" s="92"/>
      <c r="G3078" s="92"/>
      <c r="H3078" s="97" t="s">
        <v>4</v>
      </c>
      <c r="I3078" s="92" t="s">
        <v>5</v>
      </c>
      <c r="J3078" s="92" t="s">
        <v>6</v>
      </c>
      <c r="K3078" s="92" t="s">
        <v>257</v>
      </c>
      <c r="L3078" s="92" t="s">
        <v>258</v>
      </c>
      <c r="M3078" s="92"/>
    </row>
    <row r="3079" spans="2:13" ht="10" hidden="1" customHeight="1" outlineLevel="1" x14ac:dyDescent="0.15"/>
    <row r="3080" spans="2:13" s="1" customFormat="1" ht="15" hidden="1" customHeight="1" outlineLevel="1" x14ac:dyDescent="0.15">
      <c r="B3080" s="7"/>
      <c r="D3080" s="9" t="s">
        <v>17</v>
      </c>
      <c r="F3080" s="8" t="s">
        <v>9</v>
      </c>
      <c r="H3080" s="29">
        <f>H3076</f>
        <v>0</v>
      </c>
      <c r="I3080" s="29">
        <f>I3076</f>
        <v>0</v>
      </c>
      <c r="J3080" s="29">
        <f>J3076</f>
        <v>0</v>
      </c>
      <c r="K3080" s="29">
        <f>K3076</f>
        <v>0</v>
      </c>
      <c r="L3080" s="29">
        <f>L3076</f>
        <v>0</v>
      </c>
    </row>
    <row r="3081" spans="2:13" ht="4" hidden="1" customHeight="1" outlineLevel="1" x14ac:dyDescent="0.15">
      <c r="D3081" s="9"/>
      <c r="F3081" s="1"/>
      <c r="H3081" s="1"/>
      <c r="I3081" s="1"/>
      <c r="J3081" s="1"/>
      <c r="K3081" s="1"/>
      <c r="L3081" s="1"/>
    </row>
    <row r="3082" spans="2:13" s="1" customFormat="1" ht="15" hidden="1" customHeight="1" outlineLevel="1" x14ac:dyDescent="0.15">
      <c r="B3082" s="7"/>
      <c r="D3082" s="9" t="s">
        <v>249</v>
      </c>
      <c r="F3082" s="8" t="s">
        <v>9</v>
      </c>
      <c r="H3082" s="29">
        <f>IF(H3069&lt;H3058, H3075, 0)</f>
        <v>0</v>
      </c>
      <c r="I3082" s="29">
        <f>IF(I3069&lt;I3058, I3075, 0)</f>
        <v>0</v>
      </c>
      <c r="J3082" s="29">
        <f>IF(J3069&lt;J3058, J3075, 0)</f>
        <v>0</v>
      </c>
      <c r="K3082" s="29">
        <f>IF(K3069&lt;K3058, K3075, 0)</f>
        <v>0</v>
      </c>
      <c r="L3082" s="29">
        <f>IF(L3069&lt;L3058, L3075, 0)</f>
        <v>0</v>
      </c>
    </row>
    <row r="3083" spans="2:13" ht="4" hidden="1" customHeight="1" outlineLevel="1" x14ac:dyDescent="0.15">
      <c r="D3083" s="9"/>
      <c r="F3083" s="1"/>
      <c r="H3083" s="1"/>
      <c r="I3083" s="1"/>
      <c r="J3083" s="1"/>
      <c r="K3083" s="1"/>
      <c r="L3083" s="1"/>
    </row>
    <row r="3084" spans="2:13" s="1" customFormat="1" ht="15" hidden="1" customHeight="1" outlineLevel="1" x14ac:dyDescent="0.15">
      <c r="B3084" s="7"/>
      <c r="D3084" s="9" t="s">
        <v>11</v>
      </c>
      <c r="F3084" s="8" t="str">
        <f>ReportingCurrencyUnitLables</f>
        <v>USD 000s</v>
      </c>
      <c r="H3084" s="29">
        <f>H3058 * H3076 / 1000</f>
        <v>0</v>
      </c>
      <c r="I3084" s="29">
        <f>I3058 * I3076 / 1000</f>
        <v>0</v>
      </c>
      <c r="J3084" s="29">
        <f>J3058 * J3076 / 1000</f>
        <v>0</v>
      </c>
      <c r="K3084" s="29">
        <f>K3058 * K3076 / 1000</f>
        <v>0</v>
      </c>
      <c r="L3084" s="29">
        <f>L3058 * L3076 / 1000</f>
        <v>0</v>
      </c>
    </row>
    <row r="3085" spans="2:13" ht="4" hidden="1" customHeight="1" outlineLevel="1" x14ac:dyDescent="0.15">
      <c r="D3085" s="9"/>
      <c r="F3085" s="1"/>
      <c r="H3085" s="1"/>
      <c r="I3085" s="1"/>
      <c r="J3085" s="1"/>
      <c r="K3085" s="1"/>
      <c r="L3085" s="1"/>
    </row>
    <row r="3086" spans="2:13" s="1" customFormat="1" ht="15" hidden="1" customHeight="1" outlineLevel="1" x14ac:dyDescent="0.15">
      <c r="B3086" s="7"/>
      <c r="D3086" s="9" t="s">
        <v>13</v>
      </c>
      <c r="F3086" s="8" t="s">
        <v>14</v>
      </c>
      <c r="H3086" s="30">
        <f>IF(H3080=0,0,H3082 / H3080)</f>
        <v>0</v>
      </c>
      <c r="I3086" s="30">
        <f>IF(I3080=0,0,I3082 / I3080)</f>
        <v>0</v>
      </c>
      <c r="J3086" s="30">
        <f>IF(J3080=0,0,J3082 / J3080)</f>
        <v>0</v>
      </c>
      <c r="K3086" s="30">
        <f>IF(K3080=0,0,K3082 / K3080)</f>
        <v>0</v>
      </c>
      <c r="L3086" s="30">
        <f>IF(L3080=0,0,L3082 / L3080)</f>
        <v>0</v>
      </c>
    </row>
    <row r="3087" spans="2:13" ht="4" hidden="1" customHeight="1" outlineLevel="1" x14ac:dyDescent="0.15">
      <c r="D3087" s="9"/>
      <c r="F3087" s="1"/>
      <c r="H3087" s="1"/>
      <c r="I3087" s="1"/>
      <c r="J3087" s="1"/>
      <c r="K3087" s="1"/>
      <c r="L3087" s="1"/>
    </row>
    <row r="3088" spans="2:13" ht="15" hidden="1" customHeight="1" outlineLevel="1" x14ac:dyDescent="0.15">
      <c r="D3088" s="9" t="s">
        <v>302</v>
      </c>
      <c r="F3088" s="8" t="str">
        <f>ReportingCurrencyUnitLables</f>
        <v>USD 000s</v>
      </c>
      <c r="G3088" s="1"/>
      <c r="H3088" s="29">
        <f>MAX(0, H3058-H3069) * H3082 / 1000</f>
        <v>0</v>
      </c>
      <c r="I3088" s="29">
        <f t="shared" ref="I3088:L3088" si="99">MAX(0, I3058-I3069) * I3082 / 1000</f>
        <v>0</v>
      </c>
      <c r="J3088" s="29">
        <f t="shared" si="99"/>
        <v>0</v>
      </c>
      <c r="K3088" s="29">
        <f t="shared" si="99"/>
        <v>0</v>
      </c>
      <c r="L3088" s="29">
        <f t="shared" si="99"/>
        <v>0</v>
      </c>
    </row>
    <row r="3089" spans="2:13" ht="4" hidden="1" customHeight="1" outlineLevel="1" x14ac:dyDescent="0.15">
      <c r="D3089" s="9"/>
      <c r="F3089" s="1"/>
      <c r="H3089" s="1"/>
      <c r="I3089" s="1"/>
      <c r="J3089" s="1"/>
      <c r="K3089" s="1"/>
      <c r="L3089" s="1"/>
    </row>
    <row r="3090" spans="2:13" s="1" customFormat="1" ht="15" hidden="1" customHeight="1" outlineLevel="1" x14ac:dyDescent="0.15">
      <c r="B3090" s="7"/>
      <c r="D3090" s="9" t="s">
        <v>252</v>
      </c>
      <c r="F3090" s="8" t="s">
        <v>250</v>
      </c>
      <c r="H3090" s="30">
        <f>IF(H3084=0, 0, H3088/H3084)</f>
        <v>0</v>
      </c>
      <c r="I3090" s="30">
        <f>IF(I3084=0, 0, I3088/I3084)</f>
        <v>0</v>
      </c>
      <c r="J3090" s="30">
        <f>IF(J3084=0, 0, J3088/J3084)</f>
        <v>0</v>
      </c>
      <c r="K3090" s="30">
        <f>IF(K3084=0, 0, K3088/K3084)</f>
        <v>0</v>
      </c>
      <c r="L3090" s="30">
        <f>IF(L3084=0, 0, L3088/L3084)</f>
        <v>0</v>
      </c>
    </row>
    <row r="3091" spans="2:13" ht="4" hidden="1" customHeight="1" outlineLevel="1" x14ac:dyDescent="0.15">
      <c r="D3091" s="9"/>
      <c r="F3091" s="1"/>
      <c r="H3091" s="1"/>
      <c r="I3091" s="1"/>
      <c r="J3091" s="1"/>
      <c r="K3091" s="1"/>
      <c r="L3091" s="1"/>
    </row>
    <row r="3092" spans="2:13" s="1" customFormat="1" ht="15" hidden="1" customHeight="1" outlineLevel="1" x14ac:dyDescent="0.15">
      <c r="B3092" s="7"/>
      <c r="C3092" s="7"/>
      <c r="D3092" s="9" t="s">
        <v>251</v>
      </c>
      <c r="F3092" s="8" t="s">
        <v>259</v>
      </c>
      <c r="H3092" s="31"/>
      <c r="I3092" s="30">
        <f>IF(H3090=0, 0, -(I3090-H3090) / H3090)</f>
        <v>0</v>
      </c>
      <c r="J3092" s="30">
        <f>IF(I3090=0, 0, -(J3090-I3090) / I3090)</f>
        <v>0</v>
      </c>
      <c r="K3092" s="30">
        <f>IF(J3090=0, 0, -(K3090-J3090) / J3090)</f>
        <v>0</v>
      </c>
      <c r="L3092" s="30">
        <f>IF(K3090=0, 0, -(L3090-K3090) / K3090)</f>
        <v>0</v>
      </c>
    </row>
    <row r="3093" spans="2:13" hidden="1" outlineLevel="1" x14ac:dyDescent="0.15"/>
    <row r="3094" spans="2:13" s="1" customFormat="1" ht="18" hidden="1" customHeight="1" outlineLevel="1" x14ac:dyDescent="0.15">
      <c r="B3094" s="7"/>
      <c r="C3094" s="91" t="s">
        <v>241</v>
      </c>
      <c r="D3094" s="91"/>
      <c r="E3094" s="93">
        <f>IF(AND(J3045 = "Yes", OR(ISBLANK(Worker_Type_Filter), Worker_Type_Filter = H3050),
 OR(ISBLANK(Country_Filter), Country_Filter = J3050)), 1, 0)</f>
        <v>1</v>
      </c>
      <c r="F3094" s="92"/>
      <c r="G3094" s="92"/>
      <c r="H3094" s="92" t="s">
        <v>4</v>
      </c>
      <c r="I3094" s="92" t="s">
        <v>5</v>
      </c>
      <c r="J3094" s="92" t="s">
        <v>6</v>
      </c>
      <c r="K3094" s="92" t="s">
        <v>257</v>
      </c>
      <c r="L3094" s="92" t="s">
        <v>258</v>
      </c>
      <c r="M3094" s="92"/>
    </row>
    <row r="3095" spans="2:13" ht="10" hidden="1" customHeight="1" outlineLevel="1" x14ac:dyDescent="0.15">
      <c r="C3095" s="43" t="s">
        <v>248</v>
      </c>
    </row>
    <row r="3096" spans="2:13" ht="4" hidden="1" customHeight="1" outlineLevel="1" x14ac:dyDescent="0.15"/>
    <row r="3097" spans="2:13" s="1" customFormat="1" ht="15" hidden="1" customHeight="1" outlineLevel="1" x14ac:dyDescent="0.15">
      <c r="B3097" s="7"/>
      <c r="C3097" s="19">
        <v>1</v>
      </c>
      <c r="D3097" s="9" t="s">
        <v>17</v>
      </c>
      <c r="F3097" s="8" t="s">
        <v>9</v>
      </c>
      <c r="H3097" s="29">
        <f>H3080 * $E3094</f>
        <v>0</v>
      </c>
      <c r="I3097" s="29">
        <f>I3080 * $E3094</f>
        <v>0</v>
      </c>
      <c r="J3097" s="29">
        <f>J3080 * $E3094</f>
        <v>0</v>
      </c>
      <c r="K3097" s="29">
        <f>K3080 * $E3094</f>
        <v>0</v>
      </c>
      <c r="L3097" s="29">
        <f>L3080 * $E3094</f>
        <v>0</v>
      </c>
    </row>
    <row r="3098" spans="2:13" ht="4" hidden="1" customHeight="1" outlineLevel="1" x14ac:dyDescent="0.15">
      <c r="D3098" s="9"/>
      <c r="F3098" s="1"/>
      <c r="H3098" s="1"/>
      <c r="I3098" s="1"/>
      <c r="J3098" s="1"/>
      <c r="K3098" s="1"/>
      <c r="L3098" s="1"/>
    </row>
    <row r="3099" spans="2:13" s="1" customFormat="1" ht="15" hidden="1" customHeight="1" outlineLevel="1" x14ac:dyDescent="0.15">
      <c r="B3099" s="7"/>
      <c r="C3099" s="19">
        <v>2</v>
      </c>
      <c r="D3099" s="9" t="s">
        <v>249</v>
      </c>
      <c r="F3099" s="8" t="s">
        <v>9</v>
      </c>
      <c r="H3099" s="29">
        <f>H3082 * $E3094</f>
        <v>0</v>
      </c>
      <c r="I3099" s="29">
        <f>I3082 * $E3094</f>
        <v>0</v>
      </c>
      <c r="J3099" s="29">
        <f>J3082 * $E3094</f>
        <v>0</v>
      </c>
      <c r="K3099" s="29">
        <f>K3082 * $E3094</f>
        <v>0</v>
      </c>
      <c r="L3099" s="29">
        <f>L3082 * $E3094</f>
        <v>0</v>
      </c>
    </row>
    <row r="3100" spans="2:13" ht="4" hidden="1" customHeight="1" outlineLevel="1" x14ac:dyDescent="0.15">
      <c r="D3100" s="9"/>
      <c r="F3100" s="1"/>
      <c r="H3100" s="1"/>
      <c r="I3100" s="1"/>
      <c r="J3100" s="1"/>
      <c r="K3100" s="1"/>
      <c r="L3100" s="1"/>
    </row>
    <row r="3101" spans="2:13" s="1" customFormat="1" ht="15" hidden="1" customHeight="1" outlineLevel="1" x14ac:dyDescent="0.15">
      <c r="B3101" s="7"/>
      <c r="C3101" s="19">
        <v>3</v>
      </c>
      <c r="D3101" s="9" t="s">
        <v>11</v>
      </c>
      <c r="F3101" s="8" t="str">
        <f>ReportingCurrencyUnitLables</f>
        <v>USD 000s</v>
      </c>
      <c r="H3101" s="29">
        <f>H3084 * $E3094</f>
        <v>0</v>
      </c>
      <c r="I3101" s="29">
        <f>I3084 * $E3094</f>
        <v>0</v>
      </c>
      <c r="J3101" s="29">
        <f>J3084 * $E3094</f>
        <v>0</v>
      </c>
      <c r="K3101" s="29">
        <f>K3084 * $E3094</f>
        <v>0</v>
      </c>
      <c r="L3101" s="29">
        <f>L3084 * $E3094</f>
        <v>0</v>
      </c>
    </row>
    <row r="3102" spans="2:13" ht="4" hidden="1" customHeight="1" outlineLevel="1" x14ac:dyDescent="0.15">
      <c r="D3102" s="9"/>
      <c r="F3102" s="1"/>
      <c r="H3102" s="1"/>
      <c r="I3102" s="1"/>
      <c r="J3102" s="1"/>
      <c r="K3102" s="1"/>
      <c r="L3102" s="1"/>
    </row>
    <row r="3103" spans="2:13" s="1" customFormat="1" ht="15" hidden="1" customHeight="1" outlineLevel="1" x14ac:dyDescent="0.15">
      <c r="B3103" s="7"/>
      <c r="C3103" s="19">
        <v>4</v>
      </c>
      <c r="D3103" s="9" t="s">
        <v>256</v>
      </c>
      <c r="F3103" s="8" t="str">
        <f>ReportingCurrencyUnitLables</f>
        <v>USD 000s</v>
      </c>
      <c r="H3103" s="29">
        <f>H3088 * $E3094</f>
        <v>0</v>
      </c>
      <c r="I3103" s="29">
        <f>I3088 * $E3094</f>
        <v>0</v>
      </c>
      <c r="J3103" s="29">
        <f>J3088 * $E3094</f>
        <v>0</v>
      </c>
      <c r="K3103" s="29">
        <f>K3088 * $E3094</f>
        <v>0</v>
      </c>
      <c r="L3103" s="29">
        <f>L3088 * $E3094</f>
        <v>0</v>
      </c>
    </row>
    <row r="3104" spans="2:13" ht="4" hidden="1" customHeight="1" outlineLevel="1" x14ac:dyDescent="0.15">
      <c r="D3104" s="9"/>
      <c r="F3104" s="1"/>
      <c r="H3104" s="1"/>
      <c r="I3104" s="1"/>
      <c r="J3104" s="1"/>
      <c r="K3104" s="1"/>
      <c r="L3104" s="1"/>
    </row>
    <row r="3105" spans="2:14" ht="10" hidden="1" customHeight="1" outlineLevel="1" x14ac:dyDescent="0.15">
      <c r="B3105" s="44"/>
      <c r="C3105" s="41"/>
      <c r="D3105" s="41"/>
      <c r="E3105" s="41"/>
      <c r="F3105" s="41"/>
      <c r="G3105" s="41"/>
      <c r="H3105" s="41"/>
      <c r="I3105" s="45"/>
      <c r="J3105" s="45"/>
      <c r="K3105" s="45"/>
      <c r="L3105" s="41"/>
      <c r="M3105" s="41"/>
      <c r="N3105" s="1"/>
    </row>
    <row r="3106" spans="2:14" ht="10" customHeight="1" x14ac:dyDescent="0.15">
      <c r="B3106" s="44"/>
      <c r="C3106" s="41"/>
      <c r="D3106" s="41"/>
      <c r="E3106" s="41"/>
      <c r="F3106" s="41"/>
      <c r="G3106" s="41"/>
      <c r="H3106" s="41"/>
      <c r="I3106" s="45"/>
      <c r="J3106" s="45"/>
      <c r="K3106" s="45"/>
      <c r="L3106" s="41"/>
      <c r="M3106" s="41"/>
      <c r="N3106" s="1"/>
    </row>
    <row r="3107" spans="2:14" s="1" customFormat="1" ht="19" collapsed="1" x14ac:dyDescent="0.15">
      <c r="B3107" s="83" cm="1">
        <f t="array" aca="1" ref="B3107" ca="1">MAX($B$2:OFFSET(B3107,-1,0)+1)</f>
        <v>51</v>
      </c>
      <c r="C3107" s="84" t="str">
        <f>UPPER(J3112) &amp;" / " &amp; K3112  &amp; " / " &amp; L3112 &amp; " / " &amp; H3112</f>
        <v xml:space="preserve"> /  /  / </v>
      </c>
      <c r="D3107" s="84"/>
      <c r="E3107" s="41"/>
      <c r="F3107" s="41"/>
      <c r="G3107" s="41"/>
      <c r="H3107" s="61" t="str">
        <f>IF(COUNTIF(E3109:E3165, "!")&gt;0, "!", "")</f>
        <v/>
      </c>
      <c r="I3107" s="18" t="s">
        <v>240</v>
      </c>
      <c r="J3107" s="2" t="s">
        <v>210</v>
      </c>
      <c r="K3107" s="18" t="s">
        <v>267</v>
      </c>
      <c r="L3107" s="42">
        <f>E3156</f>
        <v>1</v>
      </c>
      <c r="M3107" s="41"/>
    </row>
    <row r="3108" spans="2:14" s="1" customFormat="1" ht="4" hidden="1" customHeight="1" outlineLevel="1" x14ac:dyDescent="0.15">
      <c r="B3108" s="88"/>
      <c r="C3108" s="89"/>
      <c r="D3108" s="89"/>
      <c r="E3108" s="89"/>
      <c r="F3108" s="89"/>
      <c r="G3108" s="89"/>
      <c r="H3108" s="89"/>
      <c r="I3108" s="90"/>
      <c r="J3108" s="90"/>
      <c r="K3108" s="90"/>
      <c r="L3108" s="89"/>
      <c r="M3108" s="89"/>
    </row>
    <row r="3109" spans="2:14" ht="10" hidden="1" customHeight="1" outlineLevel="1" x14ac:dyDescent="0.15"/>
    <row r="3110" spans="2:14" ht="15" hidden="1" customHeight="1" outlineLevel="1" x14ac:dyDescent="0.15">
      <c r="D3110" s="1"/>
      <c r="E3110" s="1"/>
      <c r="H3110" s="4" t="s">
        <v>1</v>
      </c>
      <c r="J3110" s="4" t="s">
        <v>0</v>
      </c>
      <c r="K3110" s="4" t="s">
        <v>209</v>
      </c>
      <c r="L3110" s="4" t="s">
        <v>264</v>
      </c>
    </row>
    <row r="3111" spans="2:14" ht="5" hidden="1" customHeight="1" outlineLevel="1" x14ac:dyDescent="0.15">
      <c r="D3111" s="1"/>
      <c r="E3111" s="1"/>
      <c r="H3111" s="1"/>
      <c r="J3111" s="1"/>
      <c r="K3111" s="1"/>
      <c r="L3111" s="1"/>
    </row>
    <row r="3112" spans="2:14" ht="15" hidden="1" customHeight="1" outlineLevel="1" x14ac:dyDescent="0.15">
      <c r="D3112" s="9" t="s">
        <v>2</v>
      </c>
      <c r="E3112" s="1"/>
      <c r="H3112" s="2"/>
      <c r="J3112" s="2"/>
      <c r="K3112" s="2"/>
      <c r="L3112" s="2"/>
    </row>
    <row r="3113" spans="2:14" hidden="1" outlineLevel="1" x14ac:dyDescent="0.15">
      <c r="D3113" s="1"/>
      <c r="E3113" s="1"/>
      <c r="F3113" s="1"/>
      <c r="H3113" s="1"/>
      <c r="I3113" s="1"/>
      <c r="J3113" s="1"/>
      <c r="K3113" s="1"/>
      <c r="L3113" s="1"/>
    </row>
    <row r="3114" spans="2:14" s="1" customFormat="1" ht="18" hidden="1" customHeight="1" outlineLevel="1" x14ac:dyDescent="0.15">
      <c r="B3114" s="7"/>
      <c r="C3114" s="91" t="s">
        <v>3</v>
      </c>
      <c r="D3114" s="91"/>
      <c r="E3114" s="91"/>
      <c r="F3114" s="92"/>
      <c r="G3114" s="92"/>
      <c r="H3114" s="92" t="s">
        <v>4</v>
      </c>
      <c r="I3114" s="92" t="s">
        <v>5</v>
      </c>
      <c r="J3114" s="92" t="s">
        <v>6</v>
      </c>
      <c r="K3114" s="92" t="s">
        <v>257</v>
      </c>
      <c r="L3114" s="92" t="s">
        <v>258</v>
      </c>
      <c r="M3114" s="92"/>
    </row>
    <row r="3115" spans="2:14" ht="10" hidden="1" customHeight="1" outlineLevel="1" x14ac:dyDescent="0.15">
      <c r="H3115" s="1"/>
      <c r="I3115" s="1"/>
      <c r="J3115" s="1"/>
      <c r="K3115" s="1"/>
      <c r="L3115" s="1"/>
    </row>
    <row r="3116" spans="2:14" s="1" customFormat="1" ht="15" hidden="1" customHeight="1" outlineLevel="1" x14ac:dyDescent="0.15">
      <c r="B3116" s="7"/>
      <c r="D3116" s="9" t="s">
        <v>3</v>
      </c>
      <c r="F3116" s="17" t="s">
        <v>321</v>
      </c>
      <c r="H3116" s="22"/>
      <c r="I3116" s="22"/>
      <c r="J3116" s="22"/>
      <c r="K3116" s="22"/>
      <c r="L3116" s="22"/>
    </row>
    <row r="3117" spans="2:14" ht="4" hidden="1" customHeight="1" outlineLevel="1" x14ac:dyDescent="0.15">
      <c r="D3117" s="1"/>
      <c r="E3117" s="1"/>
      <c r="F3117" s="1"/>
      <c r="H3117" s="1"/>
      <c r="I3117" s="1"/>
      <c r="J3117" s="1"/>
      <c r="K3117" s="1"/>
      <c r="L3117" s="1"/>
    </row>
    <row r="3118" spans="2:14" s="1" customFormat="1" ht="15" hidden="1" customHeight="1" outlineLevel="1" x14ac:dyDescent="0.15">
      <c r="B3118" s="7"/>
      <c r="D3118" s="9" t="s">
        <v>246</v>
      </c>
      <c r="F3118" s="8" t="str">
        <f>F3120 &amp; ":" &amp; F3116</f>
        <v>USD:[currency code]</v>
      </c>
      <c r="H3118" s="24"/>
      <c r="I3118" s="24"/>
      <c r="J3118" s="24"/>
      <c r="K3118" s="24"/>
      <c r="L3118" s="24"/>
    </row>
    <row r="3119" spans="2:14" ht="4" hidden="1" customHeight="1" outlineLevel="1" x14ac:dyDescent="0.15">
      <c r="D3119" s="1"/>
      <c r="E3119" s="1"/>
      <c r="F3119" s="1"/>
      <c r="H3119" s="1"/>
      <c r="I3119" s="1"/>
      <c r="J3119" s="1"/>
      <c r="K3119" s="1"/>
      <c r="L3119" s="1"/>
    </row>
    <row r="3120" spans="2:14" s="1" customFormat="1" ht="15" hidden="1" customHeight="1" outlineLevel="1" x14ac:dyDescent="0.15">
      <c r="B3120" s="7"/>
      <c r="D3120" s="9" t="s">
        <v>16</v>
      </c>
      <c r="F3120" s="8" t="str">
        <f>ReportingCurrency</f>
        <v>USD</v>
      </c>
      <c r="H3120" s="28">
        <f>IF(H3118=0, 0, H3116/H3118)</f>
        <v>0</v>
      </c>
      <c r="I3120" s="28">
        <f>IF(I3118=0, 0, I3116/I3118)</f>
        <v>0</v>
      </c>
      <c r="J3120" s="28">
        <f>IF(J3118=0, 0, J3116/J3118)</f>
        <v>0</v>
      </c>
      <c r="K3120" s="28">
        <f>IF(K3118=0, 0, K3116/K3118)</f>
        <v>0</v>
      </c>
      <c r="L3120" s="28">
        <f>IF(L3118=0, 0, L3116/L3118)</f>
        <v>0</v>
      </c>
    </row>
    <row r="3121" spans="2:13" ht="4" hidden="1" customHeight="1" outlineLevel="1" x14ac:dyDescent="0.15">
      <c r="D3121" s="1"/>
      <c r="E3121" s="1"/>
      <c r="F3121" s="1"/>
      <c r="H3121" s="1"/>
      <c r="I3121" s="1"/>
      <c r="J3121" s="1"/>
      <c r="K3121" s="1"/>
      <c r="L3121" s="1"/>
    </row>
    <row r="3122" spans="2:13" s="1" customFormat="1" ht="15" hidden="1" customHeight="1" outlineLevel="1" x14ac:dyDescent="0.15">
      <c r="B3122" s="7"/>
      <c r="D3122" s="9" t="s">
        <v>253</v>
      </c>
      <c r="F3122" s="8" t="s">
        <v>254</v>
      </c>
      <c r="H3122" s="2"/>
      <c r="I3122" s="2"/>
      <c r="J3122" s="2"/>
      <c r="K3122" s="2"/>
      <c r="L3122" s="2"/>
    </row>
    <row r="3123" spans="2:13" ht="4" hidden="1" customHeight="1" outlineLevel="1" x14ac:dyDescent="0.15">
      <c r="D3123" s="1"/>
      <c r="E3123" s="1"/>
      <c r="F3123" s="1"/>
      <c r="H3123" s="1"/>
      <c r="I3123" s="1"/>
      <c r="J3123" s="1"/>
      <c r="K3123" s="1"/>
      <c r="L3123" s="1"/>
    </row>
    <row r="3124" spans="2:13" s="1" customFormat="1" ht="15" hidden="1" customHeight="1" outlineLevel="1" x14ac:dyDescent="0.15">
      <c r="B3124" s="7"/>
      <c r="D3124" s="9" t="s">
        <v>280</v>
      </c>
      <c r="F3124" s="8" t="s">
        <v>255</v>
      </c>
      <c r="H3124" s="25"/>
      <c r="I3124" s="25"/>
      <c r="J3124" s="25"/>
      <c r="K3124" s="25"/>
      <c r="L3124" s="25"/>
    </row>
    <row r="3125" spans="2:13" hidden="1" outlineLevel="1" x14ac:dyDescent="0.15">
      <c r="D3125" s="1"/>
      <c r="E3125" s="1"/>
      <c r="F3125" s="1"/>
      <c r="H3125" s="1"/>
      <c r="I3125" s="1"/>
      <c r="J3125" s="1"/>
      <c r="K3125" s="1"/>
      <c r="L3125" s="1"/>
    </row>
    <row r="3126" spans="2:13" s="1" customFormat="1" ht="18" hidden="1" customHeight="1" outlineLevel="1" x14ac:dyDescent="0.15">
      <c r="B3126" s="7"/>
      <c r="C3126" s="91" t="s">
        <v>311</v>
      </c>
      <c r="D3126" s="91"/>
      <c r="E3126" s="91"/>
      <c r="F3126" s="92"/>
      <c r="G3126" s="92"/>
      <c r="H3126" s="92" t="s">
        <v>4</v>
      </c>
      <c r="I3126" s="92" t="s">
        <v>5</v>
      </c>
      <c r="J3126" s="92" t="s">
        <v>6</v>
      </c>
      <c r="K3126" s="92" t="s">
        <v>257</v>
      </c>
      <c r="L3126" s="92" t="s">
        <v>258</v>
      </c>
      <c r="M3126" s="92"/>
    </row>
    <row r="3127" spans="2:13" ht="10" hidden="1" customHeight="1" outlineLevel="1" x14ac:dyDescent="0.15">
      <c r="H3127" s="1"/>
      <c r="I3127" s="1"/>
      <c r="J3127" s="1"/>
      <c r="K3127" s="1"/>
      <c r="L3127" s="1"/>
    </row>
    <row r="3128" spans="2:13" s="1" customFormat="1" ht="15" hidden="1" customHeight="1" outlineLevel="1" x14ac:dyDescent="0.15">
      <c r="B3128" s="7"/>
      <c r="C3128" s="62"/>
      <c r="D3128" s="9" t="s">
        <v>318</v>
      </c>
      <c r="E3128"/>
      <c r="F3128" s="58" t="str">
        <f>F3116</f>
        <v>[currency code]</v>
      </c>
      <c r="H3128" s="23"/>
      <c r="I3128" s="23"/>
      <c r="J3128" s="23"/>
      <c r="K3128" s="23"/>
      <c r="L3128" s="23"/>
    </row>
    <row r="3129" spans="2:13" ht="10" hidden="1" customHeight="1" outlineLevel="1" x14ac:dyDescent="0.15">
      <c r="D3129" s="1"/>
      <c r="F3129" s="1"/>
      <c r="H3129" s="1"/>
      <c r="I3129" s="1"/>
      <c r="J3129" s="1"/>
      <c r="K3129" s="1"/>
      <c r="L3129" s="1"/>
    </row>
    <row r="3130" spans="2:13" ht="15" hidden="1" customHeight="1" outlineLevel="1" x14ac:dyDescent="0.15">
      <c r="D3130" s="60"/>
      <c r="F3130" s="1"/>
      <c r="H3130" s="98" t="s">
        <v>312</v>
      </c>
      <c r="I3130" s="1"/>
      <c r="J3130" s="1"/>
      <c r="K3130" s="1"/>
      <c r="L3130" s="1"/>
    </row>
    <row r="3131" spans="2:13" s="1" customFormat="1" ht="15" hidden="1" customHeight="1" outlineLevel="1" x14ac:dyDescent="0.15">
      <c r="B3131" s="7"/>
      <c r="D3131" s="9" t="s">
        <v>319</v>
      </c>
      <c r="E3131"/>
      <c r="F3131" s="8" t="str">
        <f t="shared" ref="F3131" si="100">ReportingCurrency</f>
        <v>USD</v>
      </c>
      <c r="H3131" s="28">
        <f>IF(H3118=0, 0, H3128/H3118)</f>
        <v>0</v>
      </c>
      <c r="I3131" s="28">
        <f>IF(I3118=0, 0, I3128/I3118)</f>
        <v>0</v>
      </c>
      <c r="J3131" s="28">
        <f>IF(J3118=0, 0, J3128/J3118)</f>
        <v>0</v>
      </c>
      <c r="K3131" s="28">
        <f>IF(K3118=0, 0, K3128/K3118)</f>
        <v>0</v>
      </c>
      <c r="L3131" s="28">
        <f>IF(L3118=0, 0, L3128/L3118)</f>
        <v>0</v>
      </c>
    </row>
    <row r="3132" spans="2:13" hidden="1" outlineLevel="1" x14ac:dyDescent="0.15"/>
    <row r="3133" spans="2:13" s="1" customFormat="1" ht="18" hidden="1" customHeight="1" outlineLevel="1" x14ac:dyDescent="0.15">
      <c r="B3133" s="7"/>
      <c r="C3133" s="91" t="s">
        <v>8</v>
      </c>
      <c r="D3133" s="91"/>
      <c r="E3133" s="91"/>
      <c r="F3133" s="92"/>
      <c r="G3133" s="92"/>
      <c r="H3133" s="92" t="s">
        <v>4</v>
      </c>
      <c r="I3133" s="92" t="s">
        <v>5</v>
      </c>
      <c r="J3133" s="92" t="s">
        <v>6</v>
      </c>
      <c r="K3133" s="92" t="s">
        <v>257</v>
      </c>
      <c r="L3133" s="92" t="s">
        <v>258</v>
      </c>
      <c r="M3133" s="92"/>
    </row>
    <row r="3134" spans="2:13" ht="10" hidden="1" customHeight="1" outlineLevel="1" x14ac:dyDescent="0.15">
      <c r="H3134" s="1"/>
      <c r="I3134" s="1"/>
      <c r="J3134" s="1"/>
      <c r="K3134" s="1"/>
      <c r="L3134" s="1"/>
    </row>
    <row r="3135" spans="2:13" ht="15" hidden="1" customHeight="1" outlineLevel="1" x14ac:dyDescent="0.15">
      <c r="D3135" s="9" t="s">
        <v>8</v>
      </c>
      <c r="F3135" s="1"/>
      <c r="H3135" s="99" t="str" cm="1">
        <f t="array" ref="H3135">IF(OR(E3136:E3137 = "!"), "Red alert = missing data","")</f>
        <v/>
      </c>
      <c r="I3135" s="1"/>
      <c r="J3135" s="1"/>
      <c r="K3135" s="1"/>
      <c r="L3135" s="1"/>
    </row>
    <row r="3136" spans="2:13" s="1" customFormat="1" ht="15" hidden="1" customHeight="1" outlineLevel="1" x14ac:dyDescent="0.15">
      <c r="B3136" s="7"/>
      <c r="D3136" s="59" t="s">
        <v>309</v>
      </c>
      <c r="E3136" s="61" t="str" cm="1">
        <f t="array" ref="E3136">IF(MAX((H3131:L3131&gt;=H3120:L3120) * (H3131:L3131 &lt;&gt; 0) * (H3136:L3136=0)) &gt;0, "!", "")</f>
        <v/>
      </c>
      <c r="F3136" s="8" t="s">
        <v>18</v>
      </c>
      <c r="H3136" s="23"/>
      <c r="I3136" s="23"/>
      <c r="J3136" s="23"/>
      <c r="K3136" s="23"/>
      <c r="L3136" s="23"/>
    </row>
    <row r="3137" spans="2:13" s="1" customFormat="1" ht="15" hidden="1" customHeight="1" outlineLevel="1" x14ac:dyDescent="0.15">
      <c r="B3137" s="7"/>
      <c r="D3137" s="59" t="s">
        <v>310</v>
      </c>
      <c r="E3137" s="61" t="str" cm="1">
        <f t="array" ref="E3137">IF(MAX((H3131:L3131&lt;H3120:L3120) * (H3131:L3131 &lt;&gt; 0) * (H3137:L3137=0)) &gt;0, "!", "")</f>
        <v/>
      </c>
      <c r="F3137" s="8" t="s">
        <v>18</v>
      </c>
      <c r="H3137" s="23"/>
      <c r="I3137" s="23"/>
      <c r="J3137" s="23"/>
      <c r="K3137" s="23"/>
      <c r="L3137" s="23"/>
    </row>
    <row r="3138" spans="2:13" s="1" customFormat="1" ht="15" hidden="1" customHeight="1" outlineLevel="1" x14ac:dyDescent="0.15">
      <c r="B3138" s="7"/>
      <c r="D3138" s="59" t="s">
        <v>305</v>
      </c>
      <c r="E3138"/>
      <c r="F3138" s="8" t="s">
        <v>18</v>
      </c>
      <c r="H3138" s="29">
        <f>H3136+IF(H3131&lt;H3120, H3137, 0)</f>
        <v>0</v>
      </c>
      <c r="I3138" s="29">
        <f>I3136+IF(I3131&lt;I3120, I3137, 0)</f>
        <v>0</v>
      </c>
      <c r="J3138" s="29">
        <f>J3136+IF(J3131&lt;J3120, J3137, 0)</f>
        <v>0</v>
      </c>
      <c r="K3138" s="29">
        <f>K3136+IF(K3131&lt;K3120, K3137, 0)</f>
        <v>0</v>
      </c>
      <c r="L3138" s="29">
        <f>L3136+IF(L3131&lt;L3120, L3137, 0)</f>
        <v>0</v>
      </c>
    </row>
    <row r="3139" spans="2:13" hidden="1" outlineLevel="1" x14ac:dyDescent="0.15">
      <c r="D3139" s="1"/>
      <c r="E3139" s="1"/>
      <c r="F3139" s="1"/>
      <c r="H3139" s="1"/>
      <c r="I3139" s="1"/>
      <c r="J3139" s="1"/>
      <c r="K3139" s="1"/>
      <c r="L3139" s="1"/>
    </row>
    <row r="3140" spans="2:13" s="1" customFormat="1" ht="18" hidden="1" customHeight="1" outlineLevel="1" x14ac:dyDescent="0.15">
      <c r="B3140" s="7"/>
      <c r="C3140" s="91" t="s">
        <v>10</v>
      </c>
      <c r="D3140" s="91"/>
      <c r="E3140" s="91"/>
      <c r="F3140" s="92"/>
      <c r="G3140" s="92"/>
      <c r="H3140" s="97" t="s">
        <v>4</v>
      </c>
      <c r="I3140" s="92" t="s">
        <v>5</v>
      </c>
      <c r="J3140" s="92" t="s">
        <v>6</v>
      </c>
      <c r="K3140" s="92" t="s">
        <v>257</v>
      </c>
      <c r="L3140" s="92" t="s">
        <v>258</v>
      </c>
      <c r="M3140" s="92"/>
    </row>
    <row r="3141" spans="2:13" ht="10" hidden="1" customHeight="1" outlineLevel="1" x14ac:dyDescent="0.15"/>
    <row r="3142" spans="2:13" s="1" customFormat="1" ht="15" hidden="1" customHeight="1" outlineLevel="1" x14ac:dyDescent="0.15">
      <c r="B3142" s="7"/>
      <c r="D3142" s="9" t="s">
        <v>17</v>
      </c>
      <c r="F3142" s="8" t="s">
        <v>9</v>
      </c>
      <c r="H3142" s="29">
        <f>H3138</f>
        <v>0</v>
      </c>
      <c r="I3142" s="29">
        <f>I3138</f>
        <v>0</v>
      </c>
      <c r="J3142" s="29">
        <f>J3138</f>
        <v>0</v>
      </c>
      <c r="K3142" s="29">
        <f>K3138</f>
        <v>0</v>
      </c>
      <c r="L3142" s="29">
        <f>L3138</f>
        <v>0</v>
      </c>
    </row>
    <row r="3143" spans="2:13" ht="4" hidden="1" customHeight="1" outlineLevel="1" x14ac:dyDescent="0.15">
      <c r="D3143" s="9"/>
      <c r="F3143" s="1"/>
      <c r="H3143" s="1"/>
      <c r="I3143" s="1"/>
      <c r="J3143" s="1"/>
      <c r="K3143" s="1"/>
      <c r="L3143" s="1"/>
    </row>
    <row r="3144" spans="2:13" s="1" customFormat="1" ht="15" hidden="1" customHeight="1" outlineLevel="1" x14ac:dyDescent="0.15">
      <c r="B3144" s="7"/>
      <c r="D3144" s="9" t="s">
        <v>249</v>
      </c>
      <c r="F3144" s="8" t="s">
        <v>9</v>
      </c>
      <c r="H3144" s="29">
        <f>IF(H3131&lt;H3120, H3137, 0)</f>
        <v>0</v>
      </c>
      <c r="I3144" s="29">
        <f>IF(I3131&lt;I3120, I3137, 0)</f>
        <v>0</v>
      </c>
      <c r="J3144" s="29">
        <f>IF(J3131&lt;J3120, J3137, 0)</f>
        <v>0</v>
      </c>
      <c r="K3144" s="29">
        <f>IF(K3131&lt;K3120, K3137, 0)</f>
        <v>0</v>
      </c>
      <c r="L3144" s="29">
        <f>IF(L3131&lt;L3120, L3137, 0)</f>
        <v>0</v>
      </c>
    </row>
    <row r="3145" spans="2:13" ht="4" hidden="1" customHeight="1" outlineLevel="1" x14ac:dyDescent="0.15">
      <c r="D3145" s="9"/>
      <c r="F3145" s="1"/>
      <c r="H3145" s="1"/>
      <c r="I3145" s="1"/>
      <c r="J3145" s="1"/>
      <c r="K3145" s="1"/>
      <c r="L3145" s="1"/>
    </row>
    <row r="3146" spans="2:13" s="1" customFormat="1" ht="15" hidden="1" customHeight="1" outlineLevel="1" x14ac:dyDescent="0.15">
      <c r="B3146" s="7"/>
      <c r="D3146" s="9" t="s">
        <v>11</v>
      </c>
      <c r="F3146" s="8" t="str">
        <f>ReportingCurrencyUnitLables</f>
        <v>USD 000s</v>
      </c>
      <c r="H3146" s="29">
        <f>H3120 * H3138 / 1000</f>
        <v>0</v>
      </c>
      <c r="I3146" s="29">
        <f>I3120 * I3138 / 1000</f>
        <v>0</v>
      </c>
      <c r="J3146" s="29">
        <f>J3120 * J3138 / 1000</f>
        <v>0</v>
      </c>
      <c r="K3146" s="29">
        <f>K3120 * K3138 / 1000</f>
        <v>0</v>
      </c>
      <c r="L3146" s="29">
        <f>L3120 * L3138 / 1000</f>
        <v>0</v>
      </c>
    </row>
    <row r="3147" spans="2:13" ht="4" hidden="1" customHeight="1" outlineLevel="1" x14ac:dyDescent="0.15">
      <c r="D3147" s="9"/>
      <c r="F3147" s="1"/>
      <c r="H3147" s="1"/>
      <c r="I3147" s="1"/>
      <c r="J3147" s="1"/>
      <c r="K3147" s="1"/>
      <c r="L3147" s="1"/>
    </row>
    <row r="3148" spans="2:13" s="1" customFormat="1" ht="15" hidden="1" customHeight="1" outlineLevel="1" x14ac:dyDescent="0.15">
      <c r="B3148" s="7"/>
      <c r="D3148" s="9" t="s">
        <v>13</v>
      </c>
      <c r="F3148" s="8" t="s">
        <v>14</v>
      </c>
      <c r="H3148" s="30">
        <f>IF(H3142=0,0,H3144 / H3142)</f>
        <v>0</v>
      </c>
      <c r="I3148" s="30">
        <f>IF(I3142=0,0,I3144 / I3142)</f>
        <v>0</v>
      </c>
      <c r="J3148" s="30">
        <f>IF(J3142=0,0,J3144 / J3142)</f>
        <v>0</v>
      </c>
      <c r="K3148" s="30">
        <f>IF(K3142=0,0,K3144 / K3142)</f>
        <v>0</v>
      </c>
      <c r="L3148" s="30">
        <f>IF(L3142=0,0,L3144 / L3142)</f>
        <v>0</v>
      </c>
    </row>
    <row r="3149" spans="2:13" ht="4" hidden="1" customHeight="1" outlineLevel="1" x14ac:dyDescent="0.15">
      <c r="D3149" s="9"/>
      <c r="F3149" s="1"/>
      <c r="H3149" s="1"/>
      <c r="I3149" s="1"/>
      <c r="J3149" s="1"/>
      <c r="K3149" s="1"/>
      <c r="L3149" s="1"/>
    </row>
    <row r="3150" spans="2:13" ht="15" hidden="1" customHeight="1" outlineLevel="1" x14ac:dyDescent="0.15">
      <c r="D3150" s="9" t="s">
        <v>302</v>
      </c>
      <c r="F3150" s="8" t="str">
        <f>ReportingCurrencyUnitLables</f>
        <v>USD 000s</v>
      </c>
      <c r="G3150" s="1"/>
      <c r="H3150" s="29">
        <f>MAX(0, H3120-H3131) * H3144 / 1000</f>
        <v>0</v>
      </c>
      <c r="I3150" s="29">
        <f t="shared" ref="I3150:L3150" si="101">MAX(0, I3120-I3131) * I3144 / 1000</f>
        <v>0</v>
      </c>
      <c r="J3150" s="29">
        <f t="shared" si="101"/>
        <v>0</v>
      </c>
      <c r="K3150" s="29">
        <f t="shared" si="101"/>
        <v>0</v>
      </c>
      <c r="L3150" s="29">
        <f t="shared" si="101"/>
        <v>0</v>
      </c>
    </row>
    <row r="3151" spans="2:13" ht="4" hidden="1" customHeight="1" outlineLevel="1" x14ac:dyDescent="0.15">
      <c r="D3151" s="9"/>
      <c r="F3151" s="1"/>
      <c r="H3151" s="1"/>
      <c r="I3151" s="1"/>
      <c r="J3151" s="1"/>
      <c r="K3151" s="1"/>
      <c r="L3151" s="1"/>
    </row>
    <row r="3152" spans="2:13" s="1" customFormat="1" ht="15" hidden="1" customHeight="1" outlineLevel="1" x14ac:dyDescent="0.15">
      <c r="B3152" s="7"/>
      <c r="D3152" s="9" t="s">
        <v>252</v>
      </c>
      <c r="F3152" s="8" t="s">
        <v>250</v>
      </c>
      <c r="H3152" s="30">
        <f>IF(H3146=0, 0, H3150/H3146)</f>
        <v>0</v>
      </c>
      <c r="I3152" s="30">
        <f>IF(I3146=0, 0, I3150/I3146)</f>
        <v>0</v>
      </c>
      <c r="J3152" s="30">
        <f>IF(J3146=0, 0, J3150/J3146)</f>
        <v>0</v>
      </c>
      <c r="K3152" s="30">
        <f>IF(K3146=0, 0, K3150/K3146)</f>
        <v>0</v>
      </c>
      <c r="L3152" s="30">
        <f>IF(L3146=0, 0, L3150/L3146)</f>
        <v>0</v>
      </c>
    </row>
    <row r="3153" spans="2:14" ht="4" hidden="1" customHeight="1" outlineLevel="1" x14ac:dyDescent="0.15">
      <c r="D3153" s="9"/>
      <c r="F3153" s="1"/>
      <c r="H3153" s="1"/>
      <c r="I3153" s="1"/>
      <c r="J3153" s="1"/>
      <c r="K3153" s="1"/>
      <c r="L3153" s="1"/>
    </row>
    <row r="3154" spans="2:14" s="1" customFormat="1" ht="15" hidden="1" customHeight="1" outlineLevel="1" x14ac:dyDescent="0.15">
      <c r="B3154" s="7"/>
      <c r="C3154" s="7"/>
      <c r="D3154" s="9" t="s">
        <v>251</v>
      </c>
      <c r="F3154" s="8" t="s">
        <v>259</v>
      </c>
      <c r="H3154" s="31"/>
      <c r="I3154" s="30">
        <f>IF(H3152=0, 0, -(I3152-H3152) / H3152)</f>
        <v>0</v>
      </c>
      <c r="J3154" s="30">
        <f>IF(I3152=0, 0, -(J3152-I3152) / I3152)</f>
        <v>0</v>
      </c>
      <c r="K3154" s="30">
        <f>IF(J3152=0, 0, -(K3152-J3152) / J3152)</f>
        <v>0</v>
      </c>
      <c r="L3154" s="30">
        <f>IF(K3152=0, 0, -(L3152-K3152) / K3152)</f>
        <v>0</v>
      </c>
    </row>
    <row r="3155" spans="2:14" hidden="1" outlineLevel="1" x14ac:dyDescent="0.15"/>
    <row r="3156" spans="2:14" s="1" customFormat="1" ht="18" hidden="1" customHeight="1" outlineLevel="1" x14ac:dyDescent="0.15">
      <c r="B3156" s="7"/>
      <c r="C3156" s="91" t="s">
        <v>241</v>
      </c>
      <c r="D3156" s="91"/>
      <c r="E3156" s="93">
        <f>IF(AND(J3107 = "Yes", OR(ISBLANK(Worker_Type_Filter), Worker_Type_Filter = H3112),
 OR(ISBLANK(Country_Filter), Country_Filter = J3112)), 1, 0)</f>
        <v>1</v>
      </c>
      <c r="F3156" s="92"/>
      <c r="G3156" s="92"/>
      <c r="H3156" s="92" t="s">
        <v>4</v>
      </c>
      <c r="I3156" s="92" t="s">
        <v>5</v>
      </c>
      <c r="J3156" s="92" t="s">
        <v>6</v>
      </c>
      <c r="K3156" s="92" t="s">
        <v>257</v>
      </c>
      <c r="L3156" s="92" t="s">
        <v>258</v>
      </c>
      <c r="M3156" s="92"/>
    </row>
    <row r="3157" spans="2:14" ht="10" hidden="1" customHeight="1" outlineLevel="1" x14ac:dyDescent="0.15">
      <c r="C3157" s="43" t="s">
        <v>248</v>
      </c>
    </row>
    <row r="3158" spans="2:14" ht="4" hidden="1" customHeight="1" outlineLevel="1" x14ac:dyDescent="0.15"/>
    <row r="3159" spans="2:14" s="1" customFormat="1" ht="15" hidden="1" customHeight="1" outlineLevel="1" x14ac:dyDescent="0.15">
      <c r="B3159" s="7"/>
      <c r="C3159" s="19">
        <v>1</v>
      </c>
      <c r="D3159" s="9" t="s">
        <v>17</v>
      </c>
      <c r="F3159" s="8" t="s">
        <v>9</v>
      </c>
      <c r="H3159" s="29">
        <f>H3142 * $E3156</f>
        <v>0</v>
      </c>
      <c r="I3159" s="29">
        <f>I3142 * $E3156</f>
        <v>0</v>
      </c>
      <c r="J3159" s="29">
        <f>J3142 * $E3156</f>
        <v>0</v>
      </c>
      <c r="K3159" s="29">
        <f>K3142 * $E3156</f>
        <v>0</v>
      </c>
      <c r="L3159" s="29">
        <f>L3142 * $E3156</f>
        <v>0</v>
      </c>
    </row>
    <row r="3160" spans="2:14" ht="4" hidden="1" customHeight="1" outlineLevel="1" x14ac:dyDescent="0.15">
      <c r="D3160" s="9"/>
      <c r="F3160" s="1"/>
      <c r="H3160" s="1"/>
      <c r="I3160" s="1"/>
      <c r="J3160" s="1"/>
      <c r="K3160" s="1"/>
      <c r="L3160" s="1"/>
    </row>
    <row r="3161" spans="2:14" s="1" customFormat="1" ht="15" hidden="1" customHeight="1" outlineLevel="1" x14ac:dyDescent="0.15">
      <c r="B3161" s="7"/>
      <c r="C3161" s="19">
        <v>2</v>
      </c>
      <c r="D3161" s="9" t="s">
        <v>249</v>
      </c>
      <c r="F3161" s="8" t="s">
        <v>9</v>
      </c>
      <c r="H3161" s="29">
        <f>H3144 * $E3156</f>
        <v>0</v>
      </c>
      <c r="I3161" s="29">
        <f>I3144 * $E3156</f>
        <v>0</v>
      </c>
      <c r="J3161" s="29">
        <f>J3144 * $E3156</f>
        <v>0</v>
      </c>
      <c r="K3161" s="29">
        <f>K3144 * $E3156</f>
        <v>0</v>
      </c>
      <c r="L3161" s="29">
        <f>L3144 * $E3156</f>
        <v>0</v>
      </c>
    </row>
    <row r="3162" spans="2:14" ht="4" hidden="1" customHeight="1" outlineLevel="1" x14ac:dyDescent="0.15">
      <c r="D3162" s="9"/>
      <c r="F3162" s="1"/>
      <c r="H3162" s="1"/>
      <c r="I3162" s="1"/>
      <c r="J3162" s="1"/>
      <c r="K3162" s="1"/>
      <c r="L3162" s="1"/>
    </row>
    <row r="3163" spans="2:14" s="1" customFormat="1" ht="15" hidden="1" customHeight="1" outlineLevel="1" x14ac:dyDescent="0.15">
      <c r="B3163" s="7"/>
      <c r="C3163" s="19">
        <v>3</v>
      </c>
      <c r="D3163" s="9" t="s">
        <v>11</v>
      </c>
      <c r="F3163" s="8" t="str">
        <f>ReportingCurrencyUnitLables</f>
        <v>USD 000s</v>
      </c>
      <c r="H3163" s="29">
        <f>H3146 * $E3156</f>
        <v>0</v>
      </c>
      <c r="I3163" s="29">
        <f>I3146 * $E3156</f>
        <v>0</v>
      </c>
      <c r="J3163" s="29">
        <f>J3146 * $E3156</f>
        <v>0</v>
      </c>
      <c r="K3163" s="29">
        <f>K3146 * $E3156</f>
        <v>0</v>
      </c>
      <c r="L3163" s="29">
        <f>L3146 * $E3156</f>
        <v>0</v>
      </c>
    </row>
    <row r="3164" spans="2:14" ht="4" hidden="1" customHeight="1" outlineLevel="1" x14ac:dyDescent="0.15">
      <c r="D3164" s="9"/>
      <c r="F3164" s="1"/>
      <c r="H3164" s="1"/>
      <c r="I3164" s="1"/>
      <c r="J3164" s="1"/>
      <c r="K3164" s="1"/>
      <c r="L3164" s="1"/>
    </row>
    <row r="3165" spans="2:14" s="1" customFormat="1" ht="15" hidden="1" customHeight="1" outlineLevel="1" x14ac:dyDescent="0.15">
      <c r="B3165" s="7"/>
      <c r="C3165" s="19">
        <v>4</v>
      </c>
      <c r="D3165" s="9" t="s">
        <v>256</v>
      </c>
      <c r="F3165" s="8" t="str">
        <f>ReportingCurrencyUnitLables</f>
        <v>USD 000s</v>
      </c>
      <c r="H3165" s="29">
        <f>H3150 * $E3156</f>
        <v>0</v>
      </c>
      <c r="I3165" s="29">
        <f>I3150 * $E3156</f>
        <v>0</v>
      </c>
      <c r="J3165" s="29">
        <f>J3150 * $E3156</f>
        <v>0</v>
      </c>
      <c r="K3165" s="29">
        <f>K3150 * $E3156</f>
        <v>0</v>
      </c>
      <c r="L3165" s="29">
        <f>L3150 * $E3156</f>
        <v>0</v>
      </c>
    </row>
    <row r="3166" spans="2:14" ht="4" hidden="1" customHeight="1" outlineLevel="1" x14ac:dyDescent="0.15">
      <c r="D3166" s="9"/>
      <c r="F3166" s="1"/>
      <c r="H3166" s="1"/>
      <c r="I3166" s="1"/>
      <c r="J3166" s="1"/>
      <c r="K3166" s="1"/>
      <c r="L3166" s="1"/>
    </row>
    <row r="3167" spans="2:14" ht="10" hidden="1" customHeight="1" outlineLevel="1" x14ac:dyDescent="0.15">
      <c r="B3167" s="44"/>
      <c r="C3167" s="41"/>
      <c r="D3167" s="41"/>
      <c r="E3167" s="41"/>
      <c r="F3167" s="41"/>
      <c r="G3167" s="41"/>
      <c r="H3167" s="41"/>
      <c r="I3167" s="45"/>
      <c r="J3167" s="45"/>
      <c r="K3167" s="45"/>
      <c r="L3167" s="41"/>
      <c r="M3167" s="41"/>
      <c r="N3167" s="1"/>
    </row>
    <row r="3168" spans="2:14" ht="10" customHeight="1" x14ac:dyDescent="0.15">
      <c r="B3168" s="44"/>
      <c r="C3168" s="41"/>
      <c r="D3168" s="41"/>
      <c r="E3168" s="41"/>
      <c r="F3168" s="41"/>
      <c r="G3168" s="41"/>
      <c r="H3168" s="41"/>
      <c r="I3168" s="45"/>
      <c r="J3168" s="45"/>
      <c r="K3168" s="45"/>
      <c r="L3168" s="41"/>
      <c r="M3168" s="41"/>
      <c r="N3168" s="1"/>
    </row>
    <row r="3169" spans="2:13" s="1" customFormat="1" ht="19" collapsed="1" x14ac:dyDescent="0.15">
      <c r="B3169" s="83" cm="1">
        <f t="array" aca="1" ref="B3169" ca="1">MAX($B$2:OFFSET(B3169,-1,0)+1)</f>
        <v>52</v>
      </c>
      <c r="C3169" s="84" t="str">
        <f>UPPER(J3174) &amp;" / " &amp; K3174  &amp; " / " &amp; L3174 &amp; " / " &amp; H3174</f>
        <v xml:space="preserve"> /  /  / </v>
      </c>
      <c r="D3169" s="84"/>
      <c r="E3169" s="41"/>
      <c r="F3169" s="41"/>
      <c r="G3169" s="41"/>
      <c r="H3169" s="61" t="str">
        <f>IF(COUNTIF(E3171:E3227, "!")&gt;0, "!", "")</f>
        <v/>
      </c>
      <c r="I3169" s="18" t="s">
        <v>240</v>
      </c>
      <c r="J3169" s="2" t="s">
        <v>210</v>
      </c>
      <c r="K3169" s="18" t="s">
        <v>267</v>
      </c>
      <c r="L3169" s="42">
        <f>E3218</f>
        <v>1</v>
      </c>
      <c r="M3169" s="41"/>
    </row>
    <row r="3170" spans="2:13" s="1" customFormat="1" ht="4" hidden="1" customHeight="1" outlineLevel="1" x14ac:dyDescent="0.15">
      <c r="B3170" s="88"/>
      <c r="C3170" s="89"/>
      <c r="D3170" s="89"/>
      <c r="E3170" s="89"/>
      <c r="F3170" s="89"/>
      <c r="G3170" s="89"/>
      <c r="H3170" s="89"/>
      <c r="I3170" s="90"/>
      <c r="J3170" s="90"/>
      <c r="K3170" s="90"/>
      <c r="L3170" s="89"/>
      <c r="M3170" s="89"/>
    </row>
    <row r="3171" spans="2:13" ht="10" hidden="1" customHeight="1" outlineLevel="1" x14ac:dyDescent="0.15"/>
    <row r="3172" spans="2:13" ht="15" hidden="1" customHeight="1" outlineLevel="1" x14ac:dyDescent="0.15">
      <c r="D3172" s="1"/>
      <c r="E3172" s="1"/>
      <c r="H3172" s="4" t="s">
        <v>1</v>
      </c>
      <c r="J3172" s="4" t="s">
        <v>0</v>
      </c>
      <c r="K3172" s="4" t="s">
        <v>209</v>
      </c>
      <c r="L3172" s="4" t="s">
        <v>264</v>
      </c>
    </row>
    <row r="3173" spans="2:13" ht="5" hidden="1" customHeight="1" outlineLevel="1" x14ac:dyDescent="0.15">
      <c r="D3173" s="1"/>
      <c r="E3173" s="1"/>
      <c r="H3173" s="1"/>
      <c r="J3173" s="1"/>
      <c r="K3173" s="1"/>
      <c r="L3173" s="1"/>
    </row>
    <row r="3174" spans="2:13" ht="15" hidden="1" customHeight="1" outlineLevel="1" x14ac:dyDescent="0.15">
      <c r="D3174" s="9" t="s">
        <v>2</v>
      </c>
      <c r="E3174" s="1"/>
      <c r="H3174" s="2"/>
      <c r="J3174" s="2"/>
      <c r="K3174" s="2"/>
      <c r="L3174" s="2"/>
    </row>
    <row r="3175" spans="2:13" hidden="1" outlineLevel="1" x14ac:dyDescent="0.15">
      <c r="D3175" s="1"/>
      <c r="E3175" s="1"/>
      <c r="F3175" s="1"/>
      <c r="H3175" s="1"/>
      <c r="I3175" s="1"/>
      <c r="J3175" s="1"/>
      <c r="K3175" s="1"/>
      <c r="L3175" s="1"/>
    </row>
    <row r="3176" spans="2:13" s="1" customFormat="1" ht="18" hidden="1" customHeight="1" outlineLevel="1" x14ac:dyDescent="0.15">
      <c r="B3176" s="7"/>
      <c r="C3176" s="91" t="s">
        <v>3</v>
      </c>
      <c r="D3176" s="91"/>
      <c r="E3176" s="91"/>
      <c r="F3176" s="92"/>
      <c r="G3176" s="92"/>
      <c r="H3176" s="92" t="s">
        <v>4</v>
      </c>
      <c r="I3176" s="92" t="s">
        <v>5</v>
      </c>
      <c r="J3176" s="92" t="s">
        <v>6</v>
      </c>
      <c r="K3176" s="92" t="s">
        <v>257</v>
      </c>
      <c r="L3176" s="92" t="s">
        <v>258</v>
      </c>
      <c r="M3176" s="92"/>
    </row>
    <row r="3177" spans="2:13" ht="10" hidden="1" customHeight="1" outlineLevel="1" x14ac:dyDescent="0.15">
      <c r="H3177" s="1"/>
      <c r="I3177" s="1"/>
      <c r="J3177" s="1"/>
      <c r="K3177" s="1"/>
      <c r="L3177" s="1"/>
    </row>
    <row r="3178" spans="2:13" s="1" customFormat="1" ht="15" hidden="1" customHeight="1" outlineLevel="1" x14ac:dyDescent="0.15">
      <c r="B3178" s="7"/>
      <c r="D3178" s="9" t="s">
        <v>3</v>
      </c>
      <c r="F3178" s="17" t="s">
        <v>321</v>
      </c>
      <c r="H3178" s="22"/>
      <c r="I3178" s="22"/>
      <c r="J3178" s="22"/>
      <c r="K3178" s="22"/>
      <c r="L3178" s="22"/>
    </row>
    <row r="3179" spans="2:13" ht="4" hidden="1" customHeight="1" outlineLevel="1" x14ac:dyDescent="0.15">
      <c r="D3179" s="1"/>
      <c r="E3179" s="1"/>
      <c r="F3179" s="1"/>
      <c r="H3179" s="1"/>
      <c r="I3179" s="1"/>
      <c r="J3179" s="1"/>
      <c r="K3179" s="1"/>
      <c r="L3179" s="1"/>
    </row>
    <row r="3180" spans="2:13" s="1" customFormat="1" ht="15" hidden="1" customHeight="1" outlineLevel="1" x14ac:dyDescent="0.15">
      <c r="B3180" s="7"/>
      <c r="D3180" s="9" t="s">
        <v>246</v>
      </c>
      <c r="F3180" s="8" t="str">
        <f>F3182 &amp; ":" &amp; F3178</f>
        <v>USD:[currency code]</v>
      </c>
      <c r="H3180" s="24"/>
      <c r="I3180" s="24"/>
      <c r="J3180" s="24"/>
      <c r="K3180" s="24"/>
      <c r="L3180" s="24"/>
    </row>
    <row r="3181" spans="2:13" ht="4" hidden="1" customHeight="1" outlineLevel="1" x14ac:dyDescent="0.15">
      <c r="D3181" s="1"/>
      <c r="E3181" s="1"/>
      <c r="F3181" s="1"/>
      <c r="H3181" s="1"/>
      <c r="I3181" s="1"/>
      <c r="J3181" s="1"/>
      <c r="K3181" s="1"/>
      <c r="L3181" s="1"/>
    </row>
    <row r="3182" spans="2:13" s="1" customFormat="1" ht="15" hidden="1" customHeight="1" outlineLevel="1" x14ac:dyDescent="0.15">
      <c r="B3182" s="7"/>
      <c r="D3182" s="9" t="s">
        <v>16</v>
      </c>
      <c r="F3182" s="8" t="str">
        <f>ReportingCurrency</f>
        <v>USD</v>
      </c>
      <c r="H3182" s="28">
        <f>IF(H3180=0, 0, H3178/H3180)</f>
        <v>0</v>
      </c>
      <c r="I3182" s="28">
        <f>IF(I3180=0, 0, I3178/I3180)</f>
        <v>0</v>
      </c>
      <c r="J3182" s="28">
        <f>IF(J3180=0, 0, J3178/J3180)</f>
        <v>0</v>
      </c>
      <c r="K3182" s="28">
        <f>IF(K3180=0, 0, K3178/K3180)</f>
        <v>0</v>
      </c>
      <c r="L3182" s="28">
        <f>IF(L3180=0, 0, L3178/L3180)</f>
        <v>0</v>
      </c>
    </row>
    <row r="3183" spans="2:13" ht="4" hidden="1" customHeight="1" outlineLevel="1" x14ac:dyDescent="0.15">
      <c r="D3183" s="1"/>
      <c r="E3183" s="1"/>
      <c r="F3183" s="1"/>
      <c r="H3183" s="1"/>
      <c r="I3183" s="1"/>
      <c r="J3183" s="1"/>
      <c r="K3183" s="1"/>
      <c r="L3183" s="1"/>
    </row>
    <row r="3184" spans="2:13" s="1" customFormat="1" ht="15" hidden="1" customHeight="1" outlineLevel="1" x14ac:dyDescent="0.15">
      <c r="B3184" s="7"/>
      <c r="D3184" s="9" t="s">
        <v>253</v>
      </c>
      <c r="F3184" s="8" t="s">
        <v>254</v>
      </c>
      <c r="H3184" s="2"/>
      <c r="I3184" s="2"/>
      <c r="J3184" s="2"/>
      <c r="K3184" s="2"/>
      <c r="L3184" s="2"/>
    </row>
    <row r="3185" spans="2:13" ht="4" hidden="1" customHeight="1" outlineLevel="1" x14ac:dyDescent="0.15">
      <c r="D3185" s="1"/>
      <c r="E3185" s="1"/>
      <c r="F3185" s="1"/>
      <c r="H3185" s="1"/>
      <c r="I3185" s="1"/>
      <c r="J3185" s="1"/>
      <c r="K3185" s="1"/>
      <c r="L3185" s="1"/>
    </row>
    <row r="3186" spans="2:13" s="1" customFormat="1" ht="15" hidden="1" customHeight="1" outlineLevel="1" x14ac:dyDescent="0.15">
      <c r="B3186" s="7"/>
      <c r="D3186" s="9" t="s">
        <v>280</v>
      </c>
      <c r="F3186" s="8" t="s">
        <v>255</v>
      </c>
      <c r="H3186" s="25"/>
      <c r="I3186" s="25"/>
      <c r="J3186" s="25"/>
      <c r="K3186" s="25"/>
      <c r="L3186" s="25"/>
    </row>
    <row r="3187" spans="2:13" hidden="1" outlineLevel="1" x14ac:dyDescent="0.15">
      <c r="D3187" s="1"/>
      <c r="E3187" s="1"/>
      <c r="F3187" s="1"/>
      <c r="H3187" s="1"/>
      <c r="I3187" s="1"/>
      <c r="J3187" s="1"/>
      <c r="K3187" s="1"/>
      <c r="L3187" s="1"/>
    </row>
    <row r="3188" spans="2:13" s="1" customFormat="1" ht="18" hidden="1" customHeight="1" outlineLevel="1" x14ac:dyDescent="0.15">
      <c r="B3188" s="7"/>
      <c r="C3188" s="91" t="s">
        <v>311</v>
      </c>
      <c r="D3188" s="91"/>
      <c r="E3188" s="91"/>
      <c r="F3188" s="92"/>
      <c r="G3188" s="92"/>
      <c r="H3188" s="92" t="s">
        <v>4</v>
      </c>
      <c r="I3188" s="92" t="s">
        <v>5</v>
      </c>
      <c r="J3188" s="92" t="s">
        <v>6</v>
      </c>
      <c r="K3188" s="92" t="s">
        <v>257</v>
      </c>
      <c r="L3188" s="92" t="s">
        <v>258</v>
      </c>
      <c r="M3188" s="92"/>
    </row>
    <row r="3189" spans="2:13" ht="10" hidden="1" customHeight="1" outlineLevel="1" x14ac:dyDescent="0.15">
      <c r="H3189" s="1"/>
      <c r="I3189" s="1"/>
      <c r="J3189" s="1"/>
      <c r="K3189" s="1"/>
      <c r="L3189" s="1"/>
    </row>
    <row r="3190" spans="2:13" s="1" customFormat="1" ht="15" hidden="1" customHeight="1" outlineLevel="1" x14ac:dyDescent="0.15">
      <c r="B3190" s="7"/>
      <c r="C3190" s="62"/>
      <c r="D3190" s="9" t="s">
        <v>318</v>
      </c>
      <c r="E3190"/>
      <c r="F3190" s="58" t="str">
        <f>F3178</f>
        <v>[currency code]</v>
      </c>
      <c r="H3190" s="23"/>
      <c r="I3190" s="23"/>
      <c r="J3190" s="23"/>
      <c r="K3190" s="23"/>
      <c r="L3190" s="23"/>
    </row>
    <row r="3191" spans="2:13" ht="10" hidden="1" customHeight="1" outlineLevel="1" x14ac:dyDescent="0.15">
      <c r="D3191" s="1"/>
      <c r="F3191" s="1"/>
      <c r="H3191" s="1"/>
      <c r="I3191" s="1"/>
      <c r="J3191" s="1"/>
      <c r="K3191" s="1"/>
      <c r="L3191" s="1"/>
    </row>
    <row r="3192" spans="2:13" ht="15" hidden="1" customHeight="1" outlineLevel="1" x14ac:dyDescent="0.15">
      <c r="D3192" s="60"/>
      <c r="F3192" s="1"/>
      <c r="H3192" s="98" t="s">
        <v>312</v>
      </c>
      <c r="I3192" s="1"/>
      <c r="J3192" s="1"/>
      <c r="K3192" s="1"/>
      <c r="L3192" s="1"/>
    </row>
    <row r="3193" spans="2:13" s="1" customFormat="1" ht="15" hidden="1" customHeight="1" outlineLevel="1" x14ac:dyDescent="0.15">
      <c r="B3193" s="7"/>
      <c r="D3193" s="9" t="s">
        <v>319</v>
      </c>
      <c r="E3193"/>
      <c r="F3193" s="8" t="str">
        <f t="shared" ref="F3193" si="102">ReportingCurrency</f>
        <v>USD</v>
      </c>
      <c r="H3193" s="28">
        <f>IF(H3180=0, 0, H3190/H3180)</f>
        <v>0</v>
      </c>
      <c r="I3193" s="28">
        <f>IF(I3180=0, 0, I3190/I3180)</f>
        <v>0</v>
      </c>
      <c r="J3193" s="28">
        <f>IF(J3180=0, 0, J3190/J3180)</f>
        <v>0</v>
      </c>
      <c r="K3193" s="28">
        <f>IF(K3180=0, 0, K3190/K3180)</f>
        <v>0</v>
      </c>
      <c r="L3193" s="28">
        <f>IF(L3180=0, 0, L3190/L3180)</f>
        <v>0</v>
      </c>
    </row>
    <row r="3194" spans="2:13" hidden="1" outlineLevel="1" x14ac:dyDescent="0.15"/>
    <row r="3195" spans="2:13" s="1" customFormat="1" ht="18" hidden="1" customHeight="1" outlineLevel="1" x14ac:dyDescent="0.15">
      <c r="B3195" s="7"/>
      <c r="C3195" s="91" t="s">
        <v>8</v>
      </c>
      <c r="D3195" s="91"/>
      <c r="E3195" s="91"/>
      <c r="F3195" s="92"/>
      <c r="G3195" s="92"/>
      <c r="H3195" s="92" t="s">
        <v>4</v>
      </c>
      <c r="I3195" s="92" t="s">
        <v>5</v>
      </c>
      <c r="J3195" s="92" t="s">
        <v>6</v>
      </c>
      <c r="K3195" s="92" t="s">
        <v>257</v>
      </c>
      <c r="L3195" s="92" t="s">
        <v>258</v>
      </c>
      <c r="M3195" s="92"/>
    </row>
    <row r="3196" spans="2:13" ht="10" hidden="1" customHeight="1" outlineLevel="1" x14ac:dyDescent="0.15">
      <c r="H3196" s="1"/>
      <c r="I3196" s="1"/>
      <c r="J3196" s="1"/>
      <c r="K3196" s="1"/>
      <c r="L3196" s="1"/>
    </row>
    <row r="3197" spans="2:13" ht="15" hidden="1" customHeight="1" outlineLevel="1" x14ac:dyDescent="0.15">
      <c r="D3197" s="9" t="s">
        <v>8</v>
      </c>
      <c r="F3197" s="1"/>
      <c r="H3197" s="99" t="str" cm="1">
        <f t="array" ref="H3197">IF(OR(E3198:E3199 = "!"), "Red alert = missing data","")</f>
        <v/>
      </c>
      <c r="I3197" s="1"/>
      <c r="J3197" s="1"/>
      <c r="K3197" s="1"/>
      <c r="L3197" s="1"/>
    </row>
    <row r="3198" spans="2:13" s="1" customFormat="1" ht="15" hidden="1" customHeight="1" outlineLevel="1" x14ac:dyDescent="0.15">
      <c r="B3198" s="7"/>
      <c r="D3198" s="59" t="s">
        <v>309</v>
      </c>
      <c r="E3198" s="61" t="str" cm="1">
        <f t="array" ref="E3198">IF(MAX((H3193:L3193&gt;=H3182:L3182) * (H3193:L3193 &lt;&gt; 0) * (H3198:L3198=0)) &gt;0, "!", "")</f>
        <v/>
      </c>
      <c r="F3198" s="8" t="s">
        <v>18</v>
      </c>
      <c r="H3198" s="23"/>
      <c r="I3198" s="23"/>
      <c r="J3198" s="23"/>
      <c r="K3198" s="23"/>
      <c r="L3198" s="23"/>
    </row>
    <row r="3199" spans="2:13" s="1" customFormat="1" ht="15" hidden="1" customHeight="1" outlineLevel="1" x14ac:dyDescent="0.15">
      <c r="B3199" s="7"/>
      <c r="D3199" s="59" t="s">
        <v>310</v>
      </c>
      <c r="E3199" s="61" t="str" cm="1">
        <f t="array" ref="E3199">IF(MAX((H3193:L3193&lt;H3182:L3182) * (H3193:L3193 &lt;&gt; 0) * (H3199:L3199=0)) &gt;0, "!", "")</f>
        <v/>
      </c>
      <c r="F3199" s="8" t="s">
        <v>18</v>
      </c>
      <c r="H3199" s="23"/>
      <c r="I3199" s="23"/>
      <c r="J3199" s="23"/>
      <c r="K3199" s="23"/>
      <c r="L3199" s="23"/>
    </row>
    <row r="3200" spans="2:13" s="1" customFormat="1" ht="15" hidden="1" customHeight="1" outlineLevel="1" x14ac:dyDescent="0.15">
      <c r="B3200" s="7"/>
      <c r="D3200" s="59" t="s">
        <v>305</v>
      </c>
      <c r="E3200"/>
      <c r="F3200" s="8" t="s">
        <v>18</v>
      </c>
      <c r="H3200" s="29">
        <f>H3198+IF(H3193&lt;H3182, H3199, 0)</f>
        <v>0</v>
      </c>
      <c r="I3200" s="29">
        <f>I3198+IF(I3193&lt;I3182, I3199, 0)</f>
        <v>0</v>
      </c>
      <c r="J3200" s="29">
        <f>J3198+IF(J3193&lt;J3182, J3199, 0)</f>
        <v>0</v>
      </c>
      <c r="K3200" s="29">
        <f>K3198+IF(K3193&lt;K3182, K3199, 0)</f>
        <v>0</v>
      </c>
      <c r="L3200" s="29">
        <f>L3198+IF(L3193&lt;L3182, L3199, 0)</f>
        <v>0</v>
      </c>
    </row>
    <row r="3201" spans="2:13" hidden="1" outlineLevel="1" x14ac:dyDescent="0.15">
      <c r="D3201" s="1"/>
      <c r="E3201" s="1"/>
      <c r="F3201" s="1"/>
      <c r="H3201" s="1"/>
      <c r="I3201" s="1"/>
      <c r="J3201" s="1"/>
      <c r="K3201" s="1"/>
      <c r="L3201" s="1"/>
    </row>
    <row r="3202" spans="2:13" s="1" customFormat="1" ht="18" hidden="1" customHeight="1" outlineLevel="1" x14ac:dyDescent="0.15">
      <c r="B3202" s="7"/>
      <c r="C3202" s="91" t="s">
        <v>10</v>
      </c>
      <c r="D3202" s="91"/>
      <c r="E3202" s="91"/>
      <c r="F3202" s="92"/>
      <c r="G3202" s="92"/>
      <c r="H3202" s="97" t="s">
        <v>4</v>
      </c>
      <c r="I3202" s="92" t="s">
        <v>5</v>
      </c>
      <c r="J3202" s="92" t="s">
        <v>6</v>
      </c>
      <c r="K3202" s="92" t="s">
        <v>257</v>
      </c>
      <c r="L3202" s="92" t="s">
        <v>258</v>
      </c>
      <c r="M3202" s="92"/>
    </row>
    <row r="3203" spans="2:13" ht="10" hidden="1" customHeight="1" outlineLevel="1" x14ac:dyDescent="0.15"/>
    <row r="3204" spans="2:13" s="1" customFormat="1" ht="15" hidden="1" customHeight="1" outlineLevel="1" x14ac:dyDescent="0.15">
      <c r="B3204" s="7"/>
      <c r="D3204" s="9" t="s">
        <v>17</v>
      </c>
      <c r="F3204" s="8" t="s">
        <v>9</v>
      </c>
      <c r="H3204" s="29">
        <f>H3200</f>
        <v>0</v>
      </c>
      <c r="I3204" s="29">
        <f>I3200</f>
        <v>0</v>
      </c>
      <c r="J3204" s="29">
        <f>J3200</f>
        <v>0</v>
      </c>
      <c r="K3204" s="29">
        <f>K3200</f>
        <v>0</v>
      </c>
      <c r="L3204" s="29">
        <f>L3200</f>
        <v>0</v>
      </c>
    </row>
    <row r="3205" spans="2:13" ht="4" hidden="1" customHeight="1" outlineLevel="1" x14ac:dyDescent="0.15">
      <c r="D3205" s="9"/>
      <c r="F3205" s="1"/>
      <c r="H3205" s="1"/>
      <c r="I3205" s="1"/>
      <c r="J3205" s="1"/>
      <c r="K3205" s="1"/>
      <c r="L3205" s="1"/>
    </row>
    <row r="3206" spans="2:13" s="1" customFormat="1" ht="15" hidden="1" customHeight="1" outlineLevel="1" x14ac:dyDescent="0.15">
      <c r="B3206" s="7"/>
      <c r="D3206" s="9" t="s">
        <v>249</v>
      </c>
      <c r="F3206" s="8" t="s">
        <v>9</v>
      </c>
      <c r="H3206" s="29">
        <f>IF(H3193&lt;H3182, H3199, 0)</f>
        <v>0</v>
      </c>
      <c r="I3206" s="29">
        <f>IF(I3193&lt;I3182, I3199, 0)</f>
        <v>0</v>
      </c>
      <c r="J3206" s="29">
        <f>IF(J3193&lt;J3182, J3199, 0)</f>
        <v>0</v>
      </c>
      <c r="K3206" s="29">
        <f>IF(K3193&lt;K3182, K3199, 0)</f>
        <v>0</v>
      </c>
      <c r="L3206" s="29">
        <f>IF(L3193&lt;L3182, L3199, 0)</f>
        <v>0</v>
      </c>
    </row>
    <row r="3207" spans="2:13" ht="4" hidden="1" customHeight="1" outlineLevel="1" x14ac:dyDescent="0.15">
      <c r="D3207" s="9"/>
      <c r="F3207" s="1"/>
      <c r="H3207" s="1"/>
      <c r="I3207" s="1"/>
      <c r="J3207" s="1"/>
      <c r="K3207" s="1"/>
      <c r="L3207" s="1"/>
    </row>
    <row r="3208" spans="2:13" s="1" customFormat="1" ht="15" hidden="1" customHeight="1" outlineLevel="1" x14ac:dyDescent="0.15">
      <c r="B3208" s="7"/>
      <c r="D3208" s="9" t="s">
        <v>11</v>
      </c>
      <c r="F3208" s="8" t="str">
        <f>ReportingCurrencyUnitLables</f>
        <v>USD 000s</v>
      </c>
      <c r="H3208" s="29">
        <f>H3182 * H3200 / 1000</f>
        <v>0</v>
      </c>
      <c r="I3208" s="29">
        <f>I3182 * I3200 / 1000</f>
        <v>0</v>
      </c>
      <c r="J3208" s="29">
        <f>J3182 * J3200 / 1000</f>
        <v>0</v>
      </c>
      <c r="K3208" s="29">
        <f>K3182 * K3200 / 1000</f>
        <v>0</v>
      </c>
      <c r="L3208" s="29">
        <f>L3182 * L3200 / 1000</f>
        <v>0</v>
      </c>
    </row>
    <row r="3209" spans="2:13" ht="4" hidden="1" customHeight="1" outlineLevel="1" x14ac:dyDescent="0.15">
      <c r="D3209" s="9"/>
      <c r="F3209" s="1"/>
      <c r="H3209" s="1"/>
      <c r="I3209" s="1"/>
      <c r="J3209" s="1"/>
      <c r="K3209" s="1"/>
      <c r="L3209" s="1"/>
    </row>
    <row r="3210" spans="2:13" s="1" customFormat="1" ht="15" hidden="1" customHeight="1" outlineLevel="1" x14ac:dyDescent="0.15">
      <c r="B3210" s="7"/>
      <c r="D3210" s="9" t="s">
        <v>13</v>
      </c>
      <c r="F3210" s="8" t="s">
        <v>14</v>
      </c>
      <c r="H3210" s="30">
        <f>IF(H3204=0,0,H3206 / H3204)</f>
        <v>0</v>
      </c>
      <c r="I3210" s="30">
        <f>IF(I3204=0,0,I3206 / I3204)</f>
        <v>0</v>
      </c>
      <c r="J3210" s="30">
        <f>IF(J3204=0,0,J3206 / J3204)</f>
        <v>0</v>
      </c>
      <c r="K3210" s="30">
        <f>IF(K3204=0,0,K3206 / K3204)</f>
        <v>0</v>
      </c>
      <c r="L3210" s="30">
        <f>IF(L3204=0,0,L3206 / L3204)</f>
        <v>0</v>
      </c>
    </row>
    <row r="3211" spans="2:13" ht="4" hidden="1" customHeight="1" outlineLevel="1" x14ac:dyDescent="0.15">
      <c r="D3211" s="9"/>
      <c r="F3211" s="1"/>
      <c r="H3211" s="1"/>
      <c r="I3211" s="1"/>
      <c r="J3211" s="1"/>
      <c r="K3211" s="1"/>
      <c r="L3211" s="1"/>
    </row>
    <row r="3212" spans="2:13" ht="15" hidden="1" customHeight="1" outlineLevel="1" x14ac:dyDescent="0.15">
      <c r="D3212" s="9" t="s">
        <v>302</v>
      </c>
      <c r="F3212" s="8" t="str">
        <f>ReportingCurrencyUnitLables</f>
        <v>USD 000s</v>
      </c>
      <c r="G3212" s="1"/>
      <c r="H3212" s="29">
        <f>MAX(0, H3182-H3193) * H3206 / 1000</f>
        <v>0</v>
      </c>
      <c r="I3212" s="29">
        <f t="shared" ref="I3212:L3212" si="103">MAX(0, I3182-I3193) * I3206 / 1000</f>
        <v>0</v>
      </c>
      <c r="J3212" s="29">
        <f t="shared" si="103"/>
        <v>0</v>
      </c>
      <c r="K3212" s="29">
        <f t="shared" si="103"/>
        <v>0</v>
      </c>
      <c r="L3212" s="29">
        <f t="shared" si="103"/>
        <v>0</v>
      </c>
    </row>
    <row r="3213" spans="2:13" ht="4" hidden="1" customHeight="1" outlineLevel="1" x14ac:dyDescent="0.15">
      <c r="D3213" s="9"/>
      <c r="F3213" s="1"/>
      <c r="H3213" s="1"/>
      <c r="I3213" s="1"/>
      <c r="J3213" s="1"/>
      <c r="K3213" s="1"/>
      <c r="L3213" s="1"/>
    </row>
    <row r="3214" spans="2:13" s="1" customFormat="1" ht="15" hidden="1" customHeight="1" outlineLevel="1" x14ac:dyDescent="0.15">
      <c r="B3214" s="7"/>
      <c r="D3214" s="9" t="s">
        <v>252</v>
      </c>
      <c r="F3214" s="8" t="s">
        <v>250</v>
      </c>
      <c r="H3214" s="30">
        <f>IF(H3208=0, 0, H3212/H3208)</f>
        <v>0</v>
      </c>
      <c r="I3214" s="30">
        <f>IF(I3208=0, 0, I3212/I3208)</f>
        <v>0</v>
      </c>
      <c r="J3214" s="30">
        <f>IF(J3208=0, 0, J3212/J3208)</f>
        <v>0</v>
      </c>
      <c r="K3214" s="30">
        <f>IF(K3208=0, 0, K3212/K3208)</f>
        <v>0</v>
      </c>
      <c r="L3214" s="30">
        <f>IF(L3208=0, 0, L3212/L3208)</f>
        <v>0</v>
      </c>
    </row>
    <row r="3215" spans="2:13" ht="4" hidden="1" customHeight="1" outlineLevel="1" x14ac:dyDescent="0.15">
      <c r="D3215" s="9"/>
      <c r="F3215" s="1"/>
      <c r="H3215" s="1"/>
      <c r="I3215" s="1"/>
      <c r="J3215" s="1"/>
      <c r="K3215" s="1"/>
      <c r="L3215" s="1"/>
    </row>
    <row r="3216" spans="2:13" s="1" customFormat="1" ht="15" hidden="1" customHeight="1" outlineLevel="1" x14ac:dyDescent="0.15">
      <c r="B3216" s="7"/>
      <c r="C3216" s="7"/>
      <c r="D3216" s="9" t="s">
        <v>251</v>
      </c>
      <c r="F3216" s="8" t="s">
        <v>259</v>
      </c>
      <c r="H3216" s="31"/>
      <c r="I3216" s="30">
        <f>IF(H3214=0, 0, -(I3214-H3214) / H3214)</f>
        <v>0</v>
      </c>
      <c r="J3216" s="30">
        <f>IF(I3214=0, 0, -(J3214-I3214) / I3214)</f>
        <v>0</v>
      </c>
      <c r="K3216" s="30">
        <f>IF(J3214=0, 0, -(K3214-J3214) / J3214)</f>
        <v>0</v>
      </c>
      <c r="L3216" s="30">
        <f>IF(K3214=0, 0, -(L3214-K3214) / K3214)</f>
        <v>0</v>
      </c>
    </row>
    <row r="3217" spans="2:14" hidden="1" outlineLevel="1" x14ac:dyDescent="0.15"/>
    <row r="3218" spans="2:14" s="1" customFormat="1" ht="18" hidden="1" customHeight="1" outlineLevel="1" x14ac:dyDescent="0.15">
      <c r="B3218" s="7"/>
      <c r="C3218" s="91" t="s">
        <v>241</v>
      </c>
      <c r="D3218" s="91"/>
      <c r="E3218" s="93">
        <f>IF(AND(J3169 = "Yes", OR(ISBLANK(Worker_Type_Filter), Worker_Type_Filter = H3174),
 OR(ISBLANK(Country_Filter), Country_Filter = J3174)), 1, 0)</f>
        <v>1</v>
      </c>
      <c r="F3218" s="92"/>
      <c r="G3218" s="92"/>
      <c r="H3218" s="92" t="s">
        <v>4</v>
      </c>
      <c r="I3218" s="92" t="s">
        <v>5</v>
      </c>
      <c r="J3218" s="92" t="s">
        <v>6</v>
      </c>
      <c r="K3218" s="92" t="s">
        <v>257</v>
      </c>
      <c r="L3218" s="92" t="s">
        <v>258</v>
      </c>
      <c r="M3218" s="92"/>
    </row>
    <row r="3219" spans="2:14" ht="10" hidden="1" customHeight="1" outlineLevel="1" x14ac:dyDescent="0.15">
      <c r="C3219" s="43" t="s">
        <v>248</v>
      </c>
    </row>
    <row r="3220" spans="2:14" ht="4" hidden="1" customHeight="1" outlineLevel="1" x14ac:dyDescent="0.15"/>
    <row r="3221" spans="2:14" s="1" customFormat="1" ht="15" hidden="1" customHeight="1" outlineLevel="1" x14ac:dyDescent="0.15">
      <c r="B3221" s="7"/>
      <c r="C3221" s="19">
        <v>1</v>
      </c>
      <c r="D3221" s="9" t="s">
        <v>17</v>
      </c>
      <c r="F3221" s="8" t="s">
        <v>9</v>
      </c>
      <c r="H3221" s="29">
        <f>H3204 * $E3218</f>
        <v>0</v>
      </c>
      <c r="I3221" s="29">
        <f>I3204 * $E3218</f>
        <v>0</v>
      </c>
      <c r="J3221" s="29">
        <f>J3204 * $E3218</f>
        <v>0</v>
      </c>
      <c r="K3221" s="29">
        <f>K3204 * $E3218</f>
        <v>0</v>
      </c>
      <c r="L3221" s="29">
        <f>L3204 * $E3218</f>
        <v>0</v>
      </c>
    </row>
    <row r="3222" spans="2:14" ht="4" hidden="1" customHeight="1" outlineLevel="1" x14ac:dyDescent="0.15">
      <c r="D3222" s="9"/>
      <c r="F3222" s="1"/>
      <c r="H3222" s="1"/>
      <c r="I3222" s="1"/>
      <c r="J3222" s="1"/>
      <c r="K3222" s="1"/>
      <c r="L3222" s="1"/>
    </row>
    <row r="3223" spans="2:14" s="1" customFormat="1" ht="15" hidden="1" customHeight="1" outlineLevel="1" x14ac:dyDescent="0.15">
      <c r="B3223" s="7"/>
      <c r="C3223" s="19">
        <v>2</v>
      </c>
      <c r="D3223" s="9" t="s">
        <v>249</v>
      </c>
      <c r="F3223" s="8" t="s">
        <v>9</v>
      </c>
      <c r="H3223" s="29">
        <f>H3206 * $E3218</f>
        <v>0</v>
      </c>
      <c r="I3223" s="29">
        <f>I3206 * $E3218</f>
        <v>0</v>
      </c>
      <c r="J3223" s="29">
        <f>J3206 * $E3218</f>
        <v>0</v>
      </c>
      <c r="K3223" s="29">
        <f>K3206 * $E3218</f>
        <v>0</v>
      </c>
      <c r="L3223" s="29">
        <f>L3206 * $E3218</f>
        <v>0</v>
      </c>
    </row>
    <row r="3224" spans="2:14" ht="4" hidden="1" customHeight="1" outlineLevel="1" x14ac:dyDescent="0.15">
      <c r="D3224" s="9"/>
      <c r="F3224" s="1"/>
      <c r="H3224" s="1"/>
      <c r="I3224" s="1"/>
      <c r="J3224" s="1"/>
      <c r="K3224" s="1"/>
      <c r="L3224" s="1"/>
    </row>
    <row r="3225" spans="2:14" s="1" customFormat="1" ht="15" hidden="1" customHeight="1" outlineLevel="1" x14ac:dyDescent="0.15">
      <c r="B3225" s="7"/>
      <c r="C3225" s="19">
        <v>3</v>
      </c>
      <c r="D3225" s="9" t="s">
        <v>11</v>
      </c>
      <c r="F3225" s="8" t="str">
        <f>ReportingCurrencyUnitLables</f>
        <v>USD 000s</v>
      </c>
      <c r="H3225" s="29">
        <f>H3208 * $E3218</f>
        <v>0</v>
      </c>
      <c r="I3225" s="29">
        <f>I3208 * $E3218</f>
        <v>0</v>
      </c>
      <c r="J3225" s="29">
        <f>J3208 * $E3218</f>
        <v>0</v>
      </c>
      <c r="K3225" s="29">
        <f>K3208 * $E3218</f>
        <v>0</v>
      </c>
      <c r="L3225" s="29">
        <f>L3208 * $E3218</f>
        <v>0</v>
      </c>
    </row>
    <row r="3226" spans="2:14" ht="4" hidden="1" customHeight="1" outlineLevel="1" x14ac:dyDescent="0.15">
      <c r="D3226" s="9"/>
      <c r="F3226" s="1"/>
      <c r="H3226" s="1"/>
      <c r="I3226" s="1"/>
      <c r="J3226" s="1"/>
      <c r="K3226" s="1"/>
      <c r="L3226" s="1"/>
    </row>
    <row r="3227" spans="2:14" s="1" customFormat="1" ht="15" hidden="1" customHeight="1" outlineLevel="1" x14ac:dyDescent="0.15">
      <c r="B3227" s="7"/>
      <c r="C3227" s="19">
        <v>4</v>
      </c>
      <c r="D3227" s="9" t="s">
        <v>256</v>
      </c>
      <c r="F3227" s="8" t="str">
        <f>ReportingCurrencyUnitLables</f>
        <v>USD 000s</v>
      </c>
      <c r="H3227" s="29">
        <f>H3212 * $E3218</f>
        <v>0</v>
      </c>
      <c r="I3227" s="29">
        <f>I3212 * $E3218</f>
        <v>0</v>
      </c>
      <c r="J3227" s="29">
        <f>J3212 * $E3218</f>
        <v>0</v>
      </c>
      <c r="K3227" s="29">
        <f>K3212 * $E3218</f>
        <v>0</v>
      </c>
      <c r="L3227" s="29">
        <f>L3212 * $E3218</f>
        <v>0</v>
      </c>
    </row>
    <row r="3228" spans="2:14" ht="4" hidden="1" customHeight="1" outlineLevel="1" x14ac:dyDescent="0.15">
      <c r="D3228" s="9"/>
      <c r="F3228" s="1"/>
      <c r="H3228" s="1"/>
      <c r="I3228" s="1"/>
      <c r="J3228" s="1"/>
      <c r="K3228" s="1"/>
      <c r="L3228" s="1"/>
    </row>
    <row r="3229" spans="2:14" ht="10" hidden="1" customHeight="1" outlineLevel="1" x14ac:dyDescent="0.15">
      <c r="B3229" s="44"/>
      <c r="C3229" s="41"/>
      <c r="D3229" s="41"/>
      <c r="E3229" s="41"/>
      <c r="F3229" s="41"/>
      <c r="G3229" s="41"/>
      <c r="H3229" s="41"/>
      <c r="I3229" s="45"/>
      <c r="J3229" s="45"/>
      <c r="K3229" s="45"/>
      <c r="L3229" s="41"/>
      <c r="M3229" s="41"/>
      <c r="N3229" s="1"/>
    </row>
    <row r="3230" spans="2:14" ht="10" customHeight="1" x14ac:dyDescent="0.15">
      <c r="B3230" s="44"/>
      <c r="C3230" s="41"/>
      <c r="D3230" s="41"/>
      <c r="E3230" s="41"/>
      <c r="F3230" s="41"/>
      <c r="G3230" s="41"/>
      <c r="H3230" s="41"/>
      <c r="I3230" s="45"/>
      <c r="J3230" s="45"/>
      <c r="K3230" s="45"/>
      <c r="L3230" s="41"/>
      <c r="M3230" s="41"/>
      <c r="N3230" s="1"/>
    </row>
    <row r="3231" spans="2:14" s="1" customFormat="1" ht="19" collapsed="1" x14ac:dyDescent="0.15">
      <c r="B3231" s="83" cm="1">
        <f t="array" aca="1" ref="B3231" ca="1">MAX($B$2:OFFSET(B3231,-1,0)+1)</f>
        <v>53</v>
      </c>
      <c r="C3231" s="84" t="str">
        <f>UPPER(J3236) &amp;" / " &amp; K3236  &amp; " / " &amp; L3236 &amp; " / " &amp; H3236</f>
        <v xml:space="preserve"> /  /  / </v>
      </c>
      <c r="D3231" s="84"/>
      <c r="E3231" s="41"/>
      <c r="F3231" s="41"/>
      <c r="G3231" s="41"/>
      <c r="H3231" s="61" t="str">
        <f>IF(COUNTIF(E3233:E3289, "!")&gt;0, "!", "")</f>
        <v/>
      </c>
      <c r="I3231" s="18" t="s">
        <v>240</v>
      </c>
      <c r="J3231" s="2" t="s">
        <v>210</v>
      </c>
      <c r="K3231" s="18" t="s">
        <v>267</v>
      </c>
      <c r="L3231" s="42">
        <f>E3280</f>
        <v>1</v>
      </c>
      <c r="M3231" s="41"/>
    </row>
    <row r="3232" spans="2:14" s="1" customFormat="1" ht="4" hidden="1" customHeight="1" outlineLevel="1" x14ac:dyDescent="0.15">
      <c r="B3232" s="88"/>
      <c r="C3232" s="89"/>
      <c r="D3232" s="89"/>
      <c r="E3232" s="89"/>
      <c r="F3232" s="89"/>
      <c r="G3232" s="89"/>
      <c r="H3232" s="89"/>
      <c r="I3232" s="90"/>
      <c r="J3232" s="90"/>
      <c r="K3232" s="90"/>
      <c r="L3232" s="89"/>
      <c r="M3232" s="89"/>
    </row>
    <row r="3233" spans="2:13" ht="10" hidden="1" customHeight="1" outlineLevel="1" x14ac:dyDescent="0.15"/>
    <row r="3234" spans="2:13" ht="15" hidden="1" customHeight="1" outlineLevel="1" x14ac:dyDescent="0.15">
      <c r="D3234" s="1"/>
      <c r="E3234" s="1"/>
      <c r="H3234" s="4" t="s">
        <v>1</v>
      </c>
      <c r="J3234" s="4" t="s">
        <v>0</v>
      </c>
      <c r="K3234" s="4" t="s">
        <v>209</v>
      </c>
      <c r="L3234" s="4" t="s">
        <v>264</v>
      </c>
    </row>
    <row r="3235" spans="2:13" ht="5" hidden="1" customHeight="1" outlineLevel="1" x14ac:dyDescent="0.15">
      <c r="D3235" s="1"/>
      <c r="E3235" s="1"/>
      <c r="H3235" s="1"/>
      <c r="J3235" s="1"/>
      <c r="K3235" s="1"/>
      <c r="L3235" s="1"/>
    </row>
    <row r="3236" spans="2:13" ht="15" hidden="1" customHeight="1" outlineLevel="1" x14ac:dyDescent="0.15">
      <c r="D3236" s="9" t="s">
        <v>2</v>
      </c>
      <c r="E3236" s="1"/>
      <c r="H3236" s="2"/>
      <c r="J3236" s="2"/>
      <c r="K3236" s="2"/>
      <c r="L3236" s="2"/>
    </row>
    <row r="3237" spans="2:13" hidden="1" outlineLevel="1" x14ac:dyDescent="0.15">
      <c r="D3237" s="1"/>
      <c r="E3237" s="1"/>
      <c r="F3237" s="1"/>
      <c r="H3237" s="1"/>
      <c r="I3237" s="1"/>
      <c r="J3237" s="1"/>
      <c r="K3237" s="1"/>
      <c r="L3237" s="1"/>
    </row>
    <row r="3238" spans="2:13" s="1" customFormat="1" ht="18" hidden="1" customHeight="1" outlineLevel="1" x14ac:dyDescent="0.15">
      <c r="B3238" s="7"/>
      <c r="C3238" s="91" t="s">
        <v>3</v>
      </c>
      <c r="D3238" s="91"/>
      <c r="E3238" s="91"/>
      <c r="F3238" s="92"/>
      <c r="G3238" s="92"/>
      <c r="H3238" s="92" t="s">
        <v>4</v>
      </c>
      <c r="I3238" s="92" t="s">
        <v>5</v>
      </c>
      <c r="J3238" s="92" t="s">
        <v>6</v>
      </c>
      <c r="K3238" s="92" t="s">
        <v>257</v>
      </c>
      <c r="L3238" s="92" t="s">
        <v>258</v>
      </c>
      <c r="M3238" s="92"/>
    </row>
    <row r="3239" spans="2:13" ht="10" hidden="1" customHeight="1" outlineLevel="1" x14ac:dyDescent="0.15">
      <c r="H3239" s="1"/>
      <c r="I3239" s="1"/>
      <c r="J3239" s="1"/>
      <c r="K3239" s="1"/>
      <c r="L3239" s="1"/>
    </row>
    <row r="3240" spans="2:13" s="1" customFormat="1" ht="15" hidden="1" customHeight="1" outlineLevel="1" x14ac:dyDescent="0.15">
      <c r="B3240" s="7"/>
      <c r="D3240" s="9" t="s">
        <v>3</v>
      </c>
      <c r="F3240" s="17" t="s">
        <v>321</v>
      </c>
      <c r="H3240" s="22"/>
      <c r="I3240" s="22"/>
      <c r="J3240" s="22"/>
      <c r="K3240" s="22"/>
      <c r="L3240" s="22"/>
    </row>
    <row r="3241" spans="2:13" ht="4" hidden="1" customHeight="1" outlineLevel="1" x14ac:dyDescent="0.15">
      <c r="D3241" s="1"/>
      <c r="E3241" s="1"/>
      <c r="F3241" s="1"/>
      <c r="H3241" s="1"/>
      <c r="I3241" s="1"/>
      <c r="J3241" s="1"/>
      <c r="K3241" s="1"/>
      <c r="L3241" s="1"/>
    </row>
    <row r="3242" spans="2:13" s="1" customFormat="1" ht="15" hidden="1" customHeight="1" outlineLevel="1" x14ac:dyDescent="0.15">
      <c r="B3242" s="7"/>
      <c r="D3242" s="9" t="s">
        <v>246</v>
      </c>
      <c r="F3242" s="8" t="str">
        <f>F3244 &amp; ":" &amp; F3240</f>
        <v>USD:[currency code]</v>
      </c>
      <c r="H3242" s="24"/>
      <c r="I3242" s="24"/>
      <c r="J3242" s="24"/>
      <c r="K3242" s="24"/>
      <c r="L3242" s="24"/>
    </row>
    <row r="3243" spans="2:13" ht="4" hidden="1" customHeight="1" outlineLevel="1" x14ac:dyDescent="0.15">
      <c r="D3243" s="1"/>
      <c r="E3243" s="1"/>
      <c r="F3243" s="1"/>
      <c r="H3243" s="1"/>
      <c r="I3243" s="1"/>
      <c r="J3243" s="1"/>
      <c r="K3243" s="1"/>
      <c r="L3243" s="1"/>
    </row>
    <row r="3244" spans="2:13" s="1" customFormat="1" ht="15" hidden="1" customHeight="1" outlineLevel="1" x14ac:dyDescent="0.15">
      <c r="B3244" s="7"/>
      <c r="D3244" s="9" t="s">
        <v>16</v>
      </c>
      <c r="F3244" s="8" t="str">
        <f>ReportingCurrency</f>
        <v>USD</v>
      </c>
      <c r="H3244" s="28">
        <f>IF(H3242=0, 0, H3240/H3242)</f>
        <v>0</v>
      </c>
      <c r="I3244" s="28">
        <f>IF(I3242=0, 0, I3240/I3242)</f>
        <v>0</v>
      </c>
      <c r="J3244" s="28">
        <f>IF(J3242=0, 0, J3240/J3242)</f>
        <v>0</v>
      </c>
      <c r="K3244" s="28">
        <f>IF(K3242=0, 0, K3240/K3242)</f>
        <v>0</v>
      </c>
      <c r="L3244" s="28">
        <f>IF(L3242=0, 0, L3240/L3242)</f>
        <v>0</v>
      </c>
    </row>
    <row r="3245" spans="2:13" ht="4" hidden="1" customHeight="1" outlineLevel="1" x14ac:dyDescent="0.15">
      <c r="D3245" s="1"/>
      <c r="E3245" s="1"/>
      <c r="F3245" s="1"/>
      <c r="H3245" s="1"/>
      <c r="I3245" s="1"/>
      <c r="J3245" s="1"/>
      <c r="K3245" s="1"/>
      <c r="L3245" s="1"/>
    </row>
    <row r="3246" spans="2:13" s="1" customFormat="1" ht="15" hidden="1" customHeight="1" outlineLevel="1" x14ac:dyDescent="0.15">
      <c r="B3246" s="7"/>
      <c r="D3246" s="9" t="s">
        <v>253</v>
      </c>
      <c r="F3246" s="8" t="s">
        <v>254</v>
      </c>
      <c r="H3246" s="2"/>
      <c r="I3246" s="2"/>
      <c r="J3246" s="2"/>
      <c r="K3246" s="2"/>
      <c r="L3246" s="2"/>
    </row>
    <row r="3247" spans="2:13" ht="4" hidden="1" customHeight="1" outlineLevel="1" x14ac:dyDescent="0.15">
      <c r="D3247" s="1"/>
      <c r="E3247" s="1"/>
      <c r="F3247" s="1"/>
      <c r="H3247" s="1"/>
      <c r="I3247" s="1"/>
      <c r="J3247" s="1"/>
      <c r="K3247" s="1"/>
      <c r="L3247" s="1"/>
    </row>
    <row r="3248" spans="2:13" s="1" customFormat="1" ht="15" hidden="1" customHeight="1" outlineLevel="1" x14ac:dyDescent="0.15">
      <c r="B3248" s="7"/>
      <c r="D3248" s="9" t="s">
        <v>280</v>
      </c>
      <c r="F3248" s="8" t="s">
        <v>255</v>
      </c>
      <c r="H3248" s="25"/>
      <c r="I3248" s="25"/>
      <c r="J3248" s="25"/>
      <c r="K3248" s="25"/>
      <c r="L3248" s="25"/>
    </row>
    <row r="3249" spans="2:13" hidden="1" outlineLevel="1" x14ac:dyDescent="0.15">
      <c r="D3249" s="1"/>
      <c r="E3249" s="1"/>
      <c r="F3249" s="1"/>
      <c r="H3249" s="1"/>
      <c r="I3249" s="1"/>
      <c r="J3249" s="1"/>
      <c r="K3249" s="1"/>
      <c r="L3249" s="1"/>
    </row>
    <row r="3250" spans="2:13" s="1" customFormat="1" ht="18" hidden="1" customHeight="1" outlineLevel="1" x14ac:dyDescent="0.15">
      <c r="B3250" s="7"/>
      <c r="C3250" s="91" t="s">
        <v>311</v>
      </c>
      <c r="D3250" s="91"/>
      <c r="E3250" s="91"/>
      <c r="F3250" s="92"/>
      <c r="G3250" s="92"/>
      <c r="H3250" s="92" t="s">
        <v>4</v>
      </c>
      <c r="I3250" s="92" t="s">
        <v>5</v>
      </c>
      <c r="J3250" s="92" t="s">
        <v>6</v>
      </c>
      <c r="K3250" s="92" t="s">
        <v>257</v>
      </c>
      <c r="L3250" s="92" t="s">
        <v>258</v>
      </c>
      <c r="M3250" s="92"/>
    </row>
    <row r="3251" spans="2:13" ht="10" hidden="1" customHeight="1" outlineLevel="1" x14ac:dyDescent="0.15">
      <c r="H3251" s="1"/>
      <c r="I3251" s="1"/>
      <c r="J3251" s="1"/>
      <c r="K3251" s="1"/>
      <c r="L3251" s="1"/>
    </row>
    <row r="3252" spans="2:13" s="1" customFormat="1" ht="15" hidden="1" customHeight="1" outlineLevel="1" x14ac:dyDescent="0.15">
      <c r="B3252" s="7"/>
      <c r="C3252" s="62"/>
      <c r="D3252" s="9" t="s">
        <v>318</v>
      </c>
      <c r="E3252"/>
      <c r="F3252" s="58" t="str">
        <f>F3240</f>
        <v>[currency code]</v>
      </c>
      <c r="H3252" s="23"/>
      <c r="I3252" s="23"/>
      <c r="J3252" s="23"/>
      <c r="K3252" s="23"/>
      <c r="L3252" s="23"/>
    </row>
    <row r="3253" spans="2:13" ht="10" hidden="1" customHeight="1" outlineLevel="1" x14ac:dyDescent="0.15">
      <c r="D3253" s="1"/>
      <c r="F3253" s="1"/>
      <c r="H3253" s="1"/>
      <c r="I3253" s="1"/>
      <c r="J3253" s="1"/>
      <c r="K3253" s="1"/>
      <c r="L3253" s="1"/>
    </row>
    <row r="3254" spans="2:13" ht="15" hidden="1" customHeight="1" outlineLevel="1" x14ac:dyDescent="0.15">
      <c r="D3254" s="60"/>
      <c r="F3254" s="1"/>
      <c r="H3254" s="98" t="s">
        <v>312</v>
      </c>
      <c r="I3254" s="1"/>
      <c r="J3254" s="1"/>
      <c r="K3254" s="1"/>
      <c r="L3254" s="1"/>
    </row>
    <row r="3255" spans="2:13" s="1" customFormat="1" ht="15" hidden="1" customHeight="1" outlineLevel="1" x14ac:dyDescent="0.15">
      <c r="B3255" s="7"/>
      <c r="D3255" s="9" t="s">
        <v>319</v>
      </c>
      <c r="E3255"/>
      <c r="F3255" s="8" t="str">
        <f t="shared" ref="F3255" si="104">ReportingCurrency</f>
        <v>USD</v>
      </c>
      <c r="H3255" s="28">
        <f>IF(H3242=0, 0, H3252/H3242)</f>
        <v>0</v>
      </c>
      <c r="I3255" s="28">
        <f>IF(I3242=0, 0, I3252/I3242)</f>
        <v>0</v>
      </c>
      <c r="J3255" s="28">
        <f>IF(J3242=0, 0, J3252/J3242)</f>
        <v>0</v>
      </c>
      <c r="K3255" s="28">
        <f>IF(K3242=0, 0, K3252/K3242)</f>
        <v>0</v>
      </c>
      <c r="L3255" s="28">
        <f>IF(L3242=0, 0, L3252/L3242)</f>
        <v>0</v>
      </c>
    </row>
    <row r="3256" spans="2:13" hidden="1" outlineLevel="1" x14ac:dyDescent="0.15"/>
    <row r="3257" spans="2:13" s="1" customFormat="1" ht="18" hidden="1" customHeight="1" outlineLevel="1" x14ac:dyDescent="0.15">
      <c r="B3257" s="7"/>
      <c r="C3257" s="91" t="s">
        <v>8</v>
      </c>
      <c r="D3257" s="91"/>
      <c r="E3257" s="91"/>
      <c r="F3257" s="92"/>
      <c r="G3257" s="92"/>
      <c r="H3257" s="92" t="s">
        <v>4</v>
      </c>
      <c r="I3257" s="92" t="s">
        <v>5</v>
      </c>
      <c r="J3257" s="92" t="s">
        <v>6</v>
      </c>
      <c r="K3257" s="92" t="s">
        <v>257</v>
      </c>
      <c r="L3257" s="92" t="s">
        <v>258</v>
      </c>
      <c r="M3257" s="92"/>
    </row>
    <row r="3258" spans="2:13" ht="10" hidden="1" customHeight="1" outlineLevel="1" x14ac:dyDescent="0.15">
      <c r="H3258" s="1"/>
      <c r="I3258" s="1"/>
      <c r="J3258" s="1"/>
      <c r="K3258" s="1"/>
      <c r="L3258" s="1"/>
    </row>
    <row r="3259" spans="2:13" ht="15" hidden="1" customHeight="1" outlineLevel="1" x14ac:dyDescent="0.15">
      <c r="D3259" s="9" t="s">
        <v>8</v>
      </c>
      <c r="F3259" s="1"/>
      <c r="H3259" s="99" t="str" cm="1">
        <f t="array" ref="H3259">IF(OR(E3260:E3261 = "!"), "Red alert = missing data","")</f>
        <v/>
      </c>
      <c r="I3259" s="1"/>
      <c r="J3259" s="1"/>
      <c r="K3259" s="1"/>
      <c r="L3259" s="1"/>
    </row>
    <row r="3260" spans="2:13" s="1" customFormat="1" ht="15" hidden="1" customHeight="1" outlineLevel="1" x14ac:dyDescent="0.15">
      <c r="B3260" s="7"/>
      <c r="D3260" s="59" t="s">
        <v>309</v>
      </c>
      <c r="E3260" s="61" t="str" cm="1">
        <f t="array" ref="E3260">IF(MAX((H3255:L3255&gt;=H3244:L3244) * (H3255:L3255 &lt;&gt; 0) * (H3260:L3260=0)) &gt;0, "!", "")</f>
        <v/>
      </c>
      <c r="F3260" s="8" t="s">
        <v>18</v>
      </c>
      <c r="H3260" s="23"/>
      <c r="I3260" s="23"/>
      <c r="J3260" s="23"/>
      <c r="K3260" s="23"/>
      <c r="L3260" s="23"/>
    </row>
    <row r="3261" spans="2:13" s="1" customFormat="1" ht="15" hidden="1" customHeight="1" outlineLevel="1" x14ac:dyDescent="0.15">
      <c r="B3261" s="7"/>
      <c r="D3261" s="59" t="s">
        <v>310</v>
      </c>
      <c r="E3261" s="61" t="str" cm="1">
        <f t="array" ref="E3261">IF(MAX((H3255:L3255&lt;H3244:L3244) * (H3255:L3255 &lt;&gt; 0) * (H3261:L3261=0)) &gt;0, "!", "")</f>
        <v/>
      </c>
      <c r="F3261" s="8" t="s">
        <v>18</v>
      </c>
      <c r="H3261" s="23"/>
      <c r="I3261" s="23"/>
      <c r="J3261" s="23"/>
      <c r="K3261" s="23"/>
      <c r="L3261" s="23"/>
    </row>
    <row r="3262" spans="2:13" s="1" customFormat="1" ht="15" hidden="1" customHeight="1" outlineLevel="1" x14ac:dyDescent="0.15">
      <c r="B3262" s="7"/>
      <c r="D3262" s="59" t="s">
        <v>305</v>
      </c>
      <c r="E3262"/>
      <c r="F3262" s="8" t="s">
        <v>18</v>
      </c>
      <c r="H3262" s="29">
        <f>H3260+IF(H3255&lt;H3244, H3261, 0)</f>
        <v>0</v>
      </c>
      <c r="I3262" s="29">
        <f>I3260+IF(I3255&lt;I3244, I3261, 0)</f>
        <v>0</v>
      </c>
      <c r="J3262" s="29">
        <f>J3260+IF(J3255&lt;J3244, J3261, 0)</f>
        <v>0</v>
      </c>
      <c r="K3262" s="29">
        <f>K3260+IF(K3255&lt;K3244, K3261, 0)</f>
        <v>0</v>
      </c>
      <c r="L3262" s="29">
        <f>L3260+IF(L3255&lt;L3244, L3261, 0)</f>
        <v>0</v>
      </c>
    </row>
    <row r="3263" spans="2:13" hidden="1" outlineLevel="1" x14ac:dyDescent="0.15">
      <c r="D3263" s="1"/>
      <c r="E3263" s="1"/>
      <c r="F3263" s="1"/>
      <c r="H3263" s="1"/>
      <c r="I3263" s="1"/>
      <c r="J3263" s="1"/>
      <c r="K3263" s="1"/>
      <c r="L3263" s="1"/>
    </row>
    <row r="3264" spans="2:13" s="1" customFormat="1" ht="18" hidden="1" customHeight="1" outlineLevel="1" x14ac:dyDescent="0.15">
      <c r="B3264" s="7"/>
      <c r="C3264" s="91" t="s">
        <v>10</v>
      </c>
      <c r="D3264" s="91"/>
      <c r="E3264" s="91"/>
      <c r="F3264" s="92"/>
      <c r="G3264" s="92"/>
      <c r="H3264" s="97" t="s">
        <v>4</v>
      </c>
      <c r="I3264" s="92" t="s">
        <v>5</v>
      </c>
      <c r="J3264" s="92" t="s">
        <v>6</v>
      </c>
      <c r="K3264" s="92" t="s">
        <v>257</v>
      </c>
      <c r="L3264" s="92" t="s">
        <v>258</v>
      </c>
      <c r="M3264" s="92"/>
    </row>
    <row r="3265" spans="2:13" ht="10" hidden="1" customHeight="1" outlineLevel="1" x14ac:dyDescent="0.15"/>
    <row r="3266" spans="2:13" s="1" customFormat="1" ht="15" hidden="1" customHeight="1" outlineLevel="1" x14ac:dyDescent="0.15">
      <c r="B3266" s="7"/>
      <c r="D3266" s="9" t="s">
        <v>17</v>
      </c>
      <c r="F3266" s="8" t="s">
        <v>9</v>
      </c>
      <c r="H3266" s="29">
        <f>H3262</f>
        <v>0</v>
      </c>
      <c r="I3266" s="29">
        <f>I3262</f>
        <v>0</v>
      </c>
      <c r="J3266" s="29">
        <f>J3262</f>
        <v>0</v>
      </c>
      <c r="K3266" s="29">
        <f>K3262</f>
        <v>0</v>
      </c>
      <c r="L3266" s="29">
        <f>L3262</f>
        <v>0</v>
      </c>
    </row>
    <row r="3267" spans="2:13" ht="4" hidden="1" customHeight="1" outlineLevel="1" x14ac:dyDescent="0.15">
      <c r="D3267" s="9"/>
      <c r="F3267" s="1"/>
      <c r="H3267" s="1"/>
      <c r="I3267" s="1"/>
      <c r="J3267" s="1"/>
      <c r="K3267" s="1"/>
      <c r="L3267" s="1"/>
    </row>
    <row r="3268" spans="2:13" s="1" customFormat="1" ht="15" hidden="1" customHeight="1" outlineLevel="1" x14ac:dyDescent="0.15">
      <c r="B3268" s="7"/>
      <c r="D3268" s="9" t="s">
        <v>249</v>
      </c>
      <c r="F3268" s="8" t="s">
        <v>9</v>
      </c>
      <c r="H3268" s="29">
        <f>IF(H3255&lt;H3244, H3261, 0)</f>
        <v>0</v>
      </c>
      <c r="I3268" s="29">
        <f>IF(I3255&lt;I3244, I3261, 0)</f>
        <v>0</v>
      </c>
      <c r="J3268" s="29">
        <f>IF(J3255&lt;J3244, J3261, 0)</f>
        <v>0</v>
      </c>
      <c r="K3268" s="29">
        <f>IF(K3255&lt;K3244, K3261, 0)</f>
        <v>0</v>
      </c>
      <c r="L3268" s="29">
        <f>IF(L3255&lt;L3244, L3261, 0)</f>
        <v>0</v>
      </c>
    </row>
    <row r="3269" spans="2:13" ht="4" hidden="1" customHeight="1" outlineLevel="1" x14ac:dyDescent="0.15">
      <c r="D3269" s="9"/>
      <c r="F3269" s="1"/>
      <c r="H3269" s="1"/>
      <c r="I3269" s="1"/>
      <c r="J3269" s="1"/>
      <c r="K3269" s="1"/>
      <c r="L3269" s="1"/>
    </row>
    <row r="3270" spans="2:13" s="1" customFormat="1" ht="15" hidden="1" customHeight="1" outlineLevel="1" x14ac:dyDescent="0.15">
      <c r="B3270" s="7"/>
      <c r="D3270" s="9" t="s">
        <v>11</v>
      </c>
      <c r="F3270" s="8" t="str">
        <f>ReportingCurrencyUnitLables</f>
        <v>USD 000s</v>
      </c>
      <c r="H3270" s="29">
        <f>H3244 * H3262 / 1000</f>
        <v>0</v>
      </c>
      <c r="I3270" s="29">
        <f>I3244 * I3262 / 1000</f>
        <v>0</v>
      </c>
      <c r="J3270" s="29">
        <f>J3244 * J3262 / 1000</f>
        <v>0</v>
      </c>
      <c r="K3270" s="29">
        <f>K3244 * K3262 / 1000</f>
        <v>0</v>
      </c>
      <c r="L3270" s="29">
        <f>L3244 * L3262 / 1000</f>
        <v>0</v>
      </c>
    </row>
    <row r="3271" spans="2:13" ht="4" hidden="1" customHeight="1" outlineLevel="1" x14ac:dyDescent="0.15">
      <c r="D3271" s="9"/>
      <c r="F3271" s="1"/>
      <c r="H3271" s="1"/>
      <c r="I3271" s="1"/>
      <c r="J3271" s="1"/>
      <c r="K3271" s="1"/>
      <c r="L3271" s="1"/>
    </row>
    <row r="3272" spans="2:13" s="1" customFormat="1" ht="15" hidden="1" customHeight="1" outlineLevel="1" x14ac:dyDescent="0.15">
      <c r="B3272" s="7"/>
      <c r="D3272" s="9" t="s">
        <v>13</v>
      </c>
      <c r="F3272" s="8" t="s">
        <v>14</v>
      </c>
      <c r="H3272" s="30">
        <f>IF(H3266=0,0,H3268 / H3266)</f>
        <v>0</v>
      </c>
      <c r="I3272" s="30">
        <f>IF(I3266=0,0,I3268 / I3266)</f>
        <v>0</v>
      </c>
      <c r="J3272" s="30">
        <f>IF(J3266=0,0,J3268 / J3266)</f>
        <v>0</v>
      </c>
      <c r="K3272" s="30">
        <f>IF(K3266=0,0,K3268 / K3266)</f>
        <v>0</v>
      </c>
      <c r="L3272" s="30">
        <f>IF(L3266=0,0,L3268 / L3266)</f>
        <v>0</v>
      </c>
    </row>
    <row r="3273" spans="2:13" ht="4" hidden="1" customHeight="1" outlineLevel="1" x14ac:dyDescent="0.15">
      <c r="D3273" s="9"/>
      <c r="F3273" s="1"/>
      <c r="H3273" s="1"/>
      <c r="I3273" s="1"/>
      <c r="J3273" s="1"/>
      <c r="K3273" s="1"/>
      <c r="L3273" s="1"/>
    </row>
    <row r="3274" spans="2:13" ht="15" hidden="1" customHeight="1" outlineLevel="1" x14ac:dyDescent="0.15">
      <c r="D3274" s="9" t="s">
        <v>302</v>
      </c>
      <c r="F3274" s="8" t="str">
        <f>ReportingCurrencyUnitLables</f>
        <v>USD 000s</v>
      </c>
      <c r="G3274" s="1"/>
      <c r="H3274" s="29">
        <f>MAX(0, H3244-H3255) * H3268 / 1000</f>
        <v>0</v>
      </c>
      <c r="I3274" s="29">
        <f t="shared" ref="I3274:L3274" si="105">MAX(0, I3244-I3255) * I3268 / 1000</f>
        <v>0</v>
      </c>
      <c r="J3274" s="29">
        <f t="shared" si="105"/>
        <v>0</v>
      </c>
      <c r="K3274" s="29">
        <f t="shared" si="105"/>
        <v>0</v>
      </c>
      <c r="L3274" s="29">
        <f t="shared" si="105"/>
        <v>0</v>
      </c>
    </row>
    <row r="3275" spans="2:13" ht="4" hidden="1" customHeight="1" outlineLevel="1" x14ac:dyDescent="0.15">
      <c r="D3275" s="9"/>
      <c r="F3275" s="1"/>
      <c r="H3275" s="1"/>
      <c r="I3275" s="1"/>
      <c r="J3275" s="1"/>
      <c r="K3275" s="1"/>
      <c r="L3275" s="1"/>
    </row>
    <row r="3276" spans="2:13" s="1" customFormat="1" ht="15" hidden="1" customHeight="1" outlineLevel="1" x14ac:dyDescent="0.15">
      <c r="B3276" s="7"/>
      <c r="D3276" s="9" t="s">
        <v>252</v>
      </c>
      <c r="F3276" s="8" t="s">
        <v>250</v>
      </c>
      <c r="H3276" s="30">
        <f>IF(H3270=0, 0, H3274/H3270)</f>
        <v>0</v>
      </c>
      <c r="I3276" s="30">
        <f>IF(I3270=0, 0, I3274/I3270)</f>
        <v>0</v>
      </c>
      <c r="J3276" s="30">
        <f>IF(J3270=0, 0, J3274/J3270)</f>
        <v>0</v>
      </c>
      <c r="K3276" s="30">
        <f>IF(K3270=0, 0, K3274/K3270)</f>
        <v>0</v>
      </c>
      <c r="L3276" s="30">
        <f>IF(L3270=0, 0, L3274/L3270)</f>
        <v>0</v>
      </c>
    </row>
    <row r="3277" spans="2:13" ht="4" hidden="1" customHeight="1" outlineLevel="1" x14ac:dyDescent="0.15">
      <c r="D3277" s="9"/>
      <c r="F3277" s="1"/>
      <c r="H3277" s="1"/>
      <c r="I3277" s="1"/>
      <c r="J3277" s="1"/>
      <c r="K3277" s="1"/>
      <c r="L3277" s="1"/>
    </row>
    <row r="3278" spans="2:13" s="1" customFormat="1" ht="15" hidden="1" customHeight="1" outlineLevel="1" x14ac:dyDescent="0.15">
      <c r="B3278" s="7"/>
      <c r="C3278" s="7"/>
      <c r="D3278" s="9" t="s">
        <v>251</v>
      </c>
      <c r="F3278" s="8" t="s">
        <v>259</v>
      </c>
      <c r="H3278" s="31"/>
      <c r="I3278" s="30">
        <f>IF(H3276=0, 0, -(I3276-H3276) / H3276)</f>
        <v>0</v>
      </c>
      <c r="J3278" s="30">
        <f>IF(I3276=0, 0, -(J3276-I3276) / I3276)</f>
        <v>0</v>
      </c>
      <c r="K3278" s="30">
        <f>IF(J3276=0, 0, -(K3276-J3276) / J3276)</f>
        <v>0</v>
      </c>
      <c r="L3278" s="30">
        <f>IF(K3276=0, 0, -(L3276-K3276) / K3276)</f>
        <v>0</v>
      </c>
    </row>
    <row r="3279" spans="2:13" hidden="1" outlineLevel="1" x14ac:dyDescent="0.15"/>
    <row r="3280" spans="2:13" s="1" customFormat="1" ht="18" hidden="1" customHeight="1" outlineLevel="1" x14ac:dyDescent="0.15">
      <c r="B3280" s="7"/>
      <c r="C3280" s="91" t="s">
        <v>241</v>
      </c>
      <c r="D3280" s="91"/>
      <c r="E3280" s="93">
        <f>IF(AND(J3231 = "Yes", OR(ISBLANK(Worker_Type_Filter), Worker_Type_Filter = H3236),
 OR(ISBLANK(Country_Filter), Country_Filter = J3236)), 1, 0)</f>
        <v>1</v>
      </c>
      <c r="F3280" s="92"/>
      <c r="G3280" s="92"/>
      <c r="H3280" s="92" t="s">
        <v>4</v>
      </c>
      <c r="I3280" s="92" t="s">
        <v>5</v>
      </c>
      <c r="J3280" s="92" t="s">
        <v>6</v>
      </c>
      <c r="K3280" s="92" t="s">
        <v>257</v>
      </c>
      <c r="L3280" s="92" t="s">
        <v>258</v>
      </c>
      <c r="M3280" s="92"/>
    </row>
    <row r="3281" spans="2:14" ht="10" hidden="1" customHeight="1" outlineLevel="1" x14ac:dyDescent="0.15">
      <c r="C3281" s="43" t="s">
        <v>248</v>
      </c>
    </row>
    <row r="3282" spans="2:14" ht="4" hidden="1" customHeight="1" outlineLevel="1" x14ac:dyDescent="0.15"/>
    <row r="3283" spans="2:14" s="1" customFormat="1" ht="15" hidden="1" customHeight="1" outlineLevel="1" x14ac:dyDescent="0.15">
      <c r="B3283" s="7"/>
      <c r="C3283" s="19">
        <v>1</v>
      </c>
      <c r="D3283" s="9" t="s">
        <v>17</v>
      </c>
      <c r="F3283" s="8" t="s">
        <v>9</v>
      </c>
      <c r="H3283" s="29">
        <f>H3266 * $E3280</f>
        <v>0</v>
      </c>
      <c r="I3283" s="29">
        <f>I3266 * $E3280</f>
        <v>0</v>
      </c>
      <c r="J3283" s="29">
        <f>J3266 * $E3280</f>
        <v>0</v>
      </c>
      <c r="K3283" s="29">
        <f>K3266 * $E3280</f>
        <v>0</v>
      </c>
      <c r="L3283" s="29">
        <f>L3266 * $E3280</f>
        <v>0</v>
      </c>
    </row>
    <row r="3284" spans="2:14" ht="4" hidden="1" customHeight="1" outlineLevel="1" x14ac:dyDescent="0.15">
      <c r="D3284" s="9"/>
      <c r="F3284" s="1"/>
      <c r="H3284" s="1"/>
      <c r="I3284" s="1"/>
      <c r="J3284" s="1"/>
      <c r="K3284" s="1"/>
      <c r="L3284" s="1"/>
    </row>
    <row r="3285" spans="2:14" s="1" customFormat="1" ht="15" hidden="1" customHeight="1" outlineLevel="1" x14ac:dyDescent="0.15">
      <c r="B3285" s="7"/>
      <c r="C3285" s="19">
        <v>2</v>
      </c>
      <c r="D3285" s="9" t="s">
        <v>249</v>
      </c>
      <c r="F3285" s="8" t="s">
        <v>9</v>
      </c>
      <c r="H3285" s="29">
        <f>H3268 * $E3280</f>
        <v>0</v>
      </c>
      <c r="I3285" s="29">
        <f>I3268 * $E3280</f>
        <v>0</v>
      </c>
      <c r="J3285" s="29">
        <f>J3268 * $E3280</f>
        <v>0</v>
      </c>
      <c r="K3285" s="29">
        <f>K3268 * $E3280</f>
        <v>0</v>
      </c>
      <c r="L3285" s="29">
        <f>L3268 * $E3280</f>
        <v>0</v>
      </c>
    </row>
    <row r="3286" spans="2:14" ht="4" hidden="1" customHeight="1" outlineLevel="1" x14ac:dyDescent="0.15">
      <c r="D3286" s="9"/>
      <c r="F3286" s="1"/>
      <c r="H3286" s="1"/>
      <c r="I3286" s="1"/>
      <c r="J3286" s="1"/>
      <c r="K3286" s="1"/>
      <c r="L3286" s="1"/>
    </row>
    <row r="3287" spans="2:14" s="1" customFormat="1" ht="15" hidden="1" customHeight="1" outlineLevel="1" x14ac:dyDescent="0.15">
      <c r="B3287" s="7"/>
      <c r="C3287" s="19">
        <v>3</v>
      </c>
      <c r="D3287" s="9" t="s">
        <v>11</v>
      </c>
      <c r="F3287" s="8" t="str">
        <f>ReportingCurrencyUnitLables</f>
        <v>USD 000s</v>
      </c>
      <c r="H3287" s="29">
        <f>H3270 * $E3280</f>
        <v>0</v>
      </c>
      <c r="I3287" s="29">
        <f>I3270 * $E3280</f>
        <v>0</v>
      </c>
      <c r="J3287" s="29">
        <f>J3270 * $E3280</f>
        <v>0</v>
      </c>
      <c r="K3287" s="29">
        <f>K3270 * $E3280</f>
        <v>0</v>
      </c>
      <c r="L3287" s="29">
        <f>L3270 * $E3280</f>
        <v>0</v>
      </c>
    </row>
    <row r="3288" spans="2:14" ht="4" hidden="1" customHeight="1" outlineLevel="1" x14ac:dyDescent="0.15">
      <c r="D3288" s="9"/>
      <c r="F3288" s="1"/>
      <c r="H3288" s="1"/>
      <c r="I3288" s="1"/>
      <c r="J3288" s="1"/>
      <c r="K3288" s="1"/>
      <c r="L3288" s="1"/>
    </row>
    <row r="3289" spans="2:14" s="1" customFormat="1" ht="15" hidden="1" customHeight="1" outlineLevel="1" x14ac:dyDescent="0.15">
      <c r="B3289" s="7"/>
      <c r="C3289" s="19">
        <v>4</v>
      </c>
      <c r="D3289" s="9" t="s">
        <v>256</v>
      </c>
      <c r="F3289" s="8" t="str">
        <f>ReportingCurrencyUnitLables</f>
        <v>USD 000s</v>
      </c>
      <c r="H3289" s="29">
        <f>H3274 * $E3280</f>
        <v>0</v>
      </c>
      <c r="I3289" s="29">
        <f>I3274 * $E3280</f>
        <v>0</v>
      </c>
      <c r="J3289" s="29">
        <f>J3274 * $E3280</f>
        <v>0</v>
      </c>
      <c r="K3289" s="29">
        <f>K3274 * $E3280</f>
        <v>0</v>
      </c>
      <c r="L3289" s="29">
        <f>L3274 * $E3280</f>
        <v>0</v>
      </c>
    </row>
    <row r="3290" spans="2:14" ht="4" hidden="1" customHeight="1" outlineLevel="1" x14ac:dyDescent="0.15">
      <c r="D3290" s="9"/>
      <c r="F3290" s="1"/>
      <c r="H3290" s="1"/>
      <c r="I3290" s="1"/>
      <c r="J3290" s="1"/>
      <c r="K3290" s="1"/>
      <c r="L3290" s="1"/>
    </row>
    <row r="3291" spans="2:14" ht="10" hidden="1" customHeight="1" outlineLevel="1" x14ac:dyDescent="0.15">
      <c r="B3291" s="44"/>
      <c r="C3291" s="41"/>
      <c r="D3291" s="41"/>
      <c r="E3291" s="41"/>
      <c r="F3291" s="41"/>
      <c r="G3291" s="41"/>
      <c r="H3291" s="41"/>
      <c r="I3291" s="45"/>
      <c r="J3291" s="45"/>
      <c r="K3291" s="45"/>
      <c r="L3291" s="41"/>
      <c r="M3291" s="41"/>
      <c r="N3291" s="1"/>
    </row>
    <row r="3292" spans="2:14" ht="10" customHeight="1" x14ac:dyDescent="0.15">
      <c r="B3292" s="44"/>
      <c r="C3292" s="41"/>
      <c r="D3292" s="41"/>
      <c r="E3292" s="41"/>
      <c r="F3292" s="41"/>
      <c r="G3292" s="41"/>
      <c r="H3292" s="41"/>
      <c r="I3292" s="45"/>
      <c r="J3292" s="45"/>
      <c r="K3292" s="45"/>
      <c r="L3292" s="41"/>
      <c r="M3292" s="41"/>
      <c r="N3292" s="1"/>
    </row>
    <row r="3293" spans="2:14" s="1" customFormat="1" ht="19" collapsed="1" x14ac:dyDescent="0.15">
      <c r="B3293" s="83" cm="1">
        <f t="array" aca="1" ref="B3293" ca="1">MAX($B$2:OFFSET(B3293,-1,0)+1)</f>
        <v>54</v>
      </c>
      <c r="C3293" s="84" t="str">
        <f>UPPER(J3298) &amp;" / " &amp; K3298  &amp; " / " &amp; L3298 &amp; " / " &amp; H3298</f>
        <v xml:space="preserve"> /  /  / </v>
      </c>
      <c r="D3293" s="84"/>
      <c r="E3293" s="41"/>
      <c r="F3293" s="41"/>
      <c r="G3293" s="41"/>
      <c r="H3293" s="61" t="str">
        <f>IF(COUNTIF(E3295:E3351, "!")&gt;0, "!", "")</f>
        <v/>
      </c>
      <c r="I3293" s="18" t="s">
        <v>240</v>
      </c>
      <c r="J3293" s="2" t="s">
        <v>210</v>
      </c>
      <c r="K3293" s="18" t="s">
        <v>267</v>
      </c>
      <c r="L3293" s="42">
        <f>E3342</f>
        <v>1</v>
      </c>
      <c r="M3293" s="41"/>
    </row>
    <row r="3294" spans="2:14" s="1" customFormat="1" ht="4" hidden="1" customHeight="1" outlineLevel="1" x14ac:dyDescent="0.15">
      <c r="B3294" s="88"/>
      <c r="C3294" s="89"/>
      <c r="D3294" s="89"/>
      <c r="E3294" s="89"/>
      <c r="F3294" s="89"/>
      <c r="G3294" s="89"/>
      <c r="H3294" s="89"/>
      <c r="I3294" s="90"/>
      <c r="J3294" s="90"/>
      <c r="K3294" s="90"/>
      <c r="L3294" s="89"/>
      <c r="M3294" s="89"/>
    </row>
    <row r="3295" spans="2:14" ht="10" hidden="1" customHeight="1" outlineLevel="1" x14ac:dyDescent="0.15"/>
    <row r="3296" spans="2:14" ht="15" hidden="1" customHeight="1" outlineLevel="1" x14ac:dyDescent="0.15">
      <c r="D3296" s="1"/>
      <c r="E3296" s="1"/>
      <c r="H3296" s="4" t="s">
        <v>1</v>
      </c>
      <c r="J3296" s="4" t="s">
        <v>0</v>
      </c>
      <c r="K3296" s="4" t="s">
        <v>209</v>
      </c>
      <c r="L3296" s="4" t="s">
        <v>264</v>
      </c>
    </row>
    <row r="3297" spans="2:13" ht="5" hidden="1" customHeight="1" outlineLevel="1" x14ac:dyDescent="0.15">
      <c r="D3297" s="1"/>
      <c r="E3297" s="1"/>
      <c r="H3297" s="1"/>
      <c r="J3297" s="1"/>
      <c r="K3297" s="1"/>
      <c r="L3297" s="1"/>
    </row>
    <row r="3298" spans="2:13" ht="15" hidden="1" customHeight="1" outlineLevel="1" x14ac:dyDescent="0.15">
      <c r="D3298" s="9" t="s">
        <v>2</v>
      </c>
      <c r="E3298" s="1"/>
      <c r="H3298" s="2"/>
      <c r="J3298" s="2"/>
      <c r="K3298" s="2"/>
      <c r="L3298" s="2"/>
    </row>
    <row r="3299" spans="2:13" hidden="1" outlineLevel="1" x14ac:dyDescent="0.15">
      <c r="D3299" s="1"/>
      <c r="E3299" s="1"/>
      <c r="F3299" s="1"/>
      <c r="H3299" s="1"/>
      <c r="I3299" s="1"/>
      <c r="J3299" s="1"/>
      <c r="K3299" s="1"/>
      <c r="L3299" s="1"/>
    </row>
    <row r="3300" spans="2:13" s="1" customFormat="1" ht="18" hidden="1" customHeight="1" outlineLevel="1" x14ac:dyDescent="0.15">
      <c r="B3300" s="7"/>
      <c r="C3300" s="91" t="s">
        <v>3</v>
      </c>
      <c r="D3300" s="91"/>
      <c r="E3300" s="91"/>
      <c r="F3300" s="92"/>
      <c r="G3300" s="92"/>
      <c r="H3300" s="92" t="s">
        <v>4</v>
      </c>
      <c r="I3300" s="92" t="s">
        <v>5</v>
      </c>
      <c r="J3300" s="92" t="s">
        <v>6</v>
      </c>
      <c r="K3300" s="92" t="s">
        <v>257</v>
      </c>
      <c r="L3300" s="92" t="s">
        <v>258</v>
      </c>
      <c r="M3300" s="92"/>
    </row>
    <row r="3301" spans="2:13" ht="10" hidden="1" customHeight="1" outlineLevel="1" x14ac:dyDescent="0.15">
      <c r="H3301" s="1"/>
      <c r="I3301" s="1"/>
      <c r="J3301" s="1"/>
      <c r="K3301" s="1"/>
      <c r="L3301" s="1"/>
    </row>
    <row r="3302" spans="2:13" s="1" customFormat="1" ht="15" hidden="1" customHeight="1" outlineLevel="1" x14ac:dyDescent="0.15">
      <c r="B3302" s="7"/>
      <c r="D3302" s="9" t="s">
        <v>3</v>
      </c>
      <c r="F3302" s="17" t="s">
        <v>321</v>
      </c>
      <c r="H3302" s="22"/>
      <c r="I3302" s="22"/>
      <c r="J3302" s="22"/>
      <c r="K3302" s="22"/>
      <c r="L3302" s="22"/>
    </row>
    <row r="3303" spans="2:13" ht="4" hidden="1" customHeight="1" outlineLevel="1" x14ac:dyDescent="0.15">
      <c r="D3303" s="1"/>
      <c r="E3303" s="1"/>
      <c r="F3303" s="1"/>
      <c r="H3303" s="1"/>
      <c r="I3303" s="1"/>
      <c r="J3303" s="1"/>
      <c r="K3303" s="1"/>
      <c r="L3303" s="1"/>
    </row>
    <row r="3304" spans="2:13" s="1" customFormat="1" ht="15" hidden="1" customHeight="1" outlineLevel="1" x14ac:dyDescent="0.15">
      <c r="B3304" s="7"/>
      <c r="D3304" s="9" t="s">
        <v>246</v>
      </c>
      <c r="F3304" s="8" t="str">
        <f>F3306 &amp; ":" &amp; F3302</f>
        <v>USD:[currency code]</v>
      </c>
      <c r="H3304" s="24"/>
      <c r="I3304" s="24"/>
      <c r="J3304" s="24"/>
      <c r="K3304" s="24"/>
      <c r="L3304" s="24"/>
    </row>
    <row r="3305" spans="2:13" ht="4" hidden="1" customHeight="1" outlineLevel="1" x14ac:dyDescent="0.15">
      <c r="D3305" s="1"/>
      <c r="E3305" s="1"/>
      <c r="F3305" s="1"/>
      <c r="H3305" s="1"/>
      <c r="I3305" s="1"/>
      <c r="J3305" s="1"/>
      <c r="K3305" s="1"/>
      <c r="L3305" s="1"/>
    </row>
    <row r="3306" spans="2:13" s="1" customFormat="1" ht="15" hidden="1" customHeight="1" outlineLevel="1" x14ac:dyDescent="0.15">
      <c r="B3306" s="7"/>
      <c r="D3306" s="9" t="s">
        <v>16</v>
      </c>
      <c r="F3306" s="8" t="str">
        <f>ReportingCurrency</f>
        <v>USD</v>
      </c>
      <c r="H3306" s="28">
        <f>IF(H3304=0, 0, H3302/H3304)</f>
        <v>0</v>
      </c>
      <c r="I3306" s="28">
        <f>IF(I3304=0, 0, I3302/I3304)</f>
        <v>0</v>
      </c>
      <c r="J3306" s="28">
        <f>IF(J3304=0, 0, J3302/J3304)</f>
        <v>0</v>
      </c>
      <c r="K3306" s="28">
        <f>IF(K3304=0, 0, K3302/K3304)</f>
        <v>0</v>
      </c>
      <c r="L3306" s="28">
        <f>IF(L3304=0, 0, L3302/L3304)</f>
        <v>0</v>
      </c>
    </row>
    <row r="3307" spans="2:13" ht="4" hidden="1" customHeight="1" outlineLevel="1" x14ac:dyDescent="0.15">
      <c r="D3307" s="1"/>
      <c r="E3307" s="1"/>
      <c r="F3307" s="1"/>
      <c r="H3307" s="1"/>
      <c r="I3307" s="1"/>
      <c r="J3307" s="1"/>
      <c r="K3307" s="1"/>
      <c r="L3307" s="1"/>
    </row>
    <row r="3308" spans="2:13" s="1" customFormat="1" ht="15" hidden="1" customHeight="1" outlineLevel="1" x14ac:dyDescent="0.15">
      <c r="B3308" s="7"/>
      <c r="D3308" s="9" t="s">
        <v>253</v>
      </c>
      <c r="F3308" s="8" t="s">
        <v>254</v>
      </c>
      <c r="H3308" s="2"/>
      <c r="I3308" s="2"/>
      <c r="J3308" s="2"/>
      <c r="K3308" s="2"/>
      <c r="L3308" s="2"/>
    </row>
    <row r="3309" spans="2:13" ht="4" hidden="1" customHeight="1" outlineLevel="1" x14ac:dyDescent="0.15">
      <c r="D3309" s="1"/>
      <c r="E3309" s="1"/>
      <c r="F3309" s="1"/>
      <c r="H3309" s="1"/>
      <c r="I3309" s="1"/>
      <c r="J3309" s="1"/>
      <c r="K3309" s="1"/>
      <c r="L3309" s="1"/>
    </row>
    <row r="3310" spans="2:13" s="1" customFormat="1" ht="15" hidden="1" customHeight="1" outlineLevel="1" x14ac:dyDescent="0.15">
      <c r="B3310" s="7"/>
      <c r="D3310" s="9" t="s">
        <v>280</v>
      </c>
      <c r="F3310" s="8" t="s">
        <v>255</v>
      </c>
      <c r="H3310" s="25"/>
      <c r="I3310" s="25"/>
      <c r="J3310" s="25"/>
      <c r="K3310" s="25"/>
      <c r="L3310" s="25"/>
    </row>
    <row r="3311" spans="2:13" hidden="1" outlineLevel="1" x14ac:dyDescent="0.15">
      <c r="D3311" s="1"/>
      <c r="E3311" s="1"/>
      <c r="F3311" s="1"/>
      <c r="H3311" s="1"/>
      <c r="I3311" s="1"/>
      <c r="J3311" s="1"/>
      <c r="K3311" s="1"/>
      <c r="L3311" s="1"/>
    </row>
    <row r="3312" spans="2:13" s="1" customFormat="1" ht="18" hidden="1" customHeight="1" outlineLevel="1" x14ac:dyDescent="0.15">
      <c r="B3312" s="7"/>
      <c r="C3312" s="91" t="s">
        <v>311</v>
      </c>
      <c r="D3312" s="91"/>
      <c r="E3312" s="91"/>
      <c r="F3312" s="92"/>
      <c r="G3312" s="92"/>
      <c r="H3312" s="92" t="s">
        <v>4</v>
      </c>
      <c r="I3312" s="92" t="s">
        <v>5</v>
      </c>
      <c r="J3312" s="92" t="s">
        <v>6</v>
      </c>
      <c r="K3312" s="92" t="s">
        <v>257</v>
      </c>
      <c r="L3312" s="92" t="s">
        <v>258</v>
      </c>
      <c r="M3312" s="92"/>
    </row>
    <row r="3313" spans="2:13" ht="10" hidden="1" customHeight="1" outlineLevel="1" x14ac:dyDescent="0.15">
      <c r="H3313" s="1"/>
      <c r="I3313" s="1"/>
      <c r="J3313" s="1"/>
      <c r="K3313" s="1"/>
      <c r="L3313" s="1"/>
    </row>
    <row r="3314" spans="2:13" s="1" customFormat="1" ht="15" hidden="1" customHeight="1" outlineLevel="1" x14ac:dyDescent="0.15">
      <c r="B3314" s="7"/>
      <c r="C3314" s="62"/>
      <c r="D3314" s="9" t="s">
        <v>318</v>
      </c>
      <c r="E3314"/>
      <c r="F3314" s="58" t="str">
        <f>F3302</f>
        <v>[currency code]</v>
      </c>
      <c r="H3314" s="23"/>
      <c r="I3314" s="23"/>
      <c r="J3314" s="23"/>
      <c r="K3314" s="23"/>
      <c r="L3314" s="23"/>
    </row>
    <row r="3315" spans="2:13" ht="10" hidden="1" customHeight="1" outlineLevel="1" x14ac:dyDescent="0.15">
      <c r="D3315" s="1"/>
      <c r="F3315" s="1"/>
      <c r="H3315" s="1"/>
      <c r="I3315" s="1"/>
      <c r="J3315" s="1"/>
      <c r="K3315" s="1"/>
      <c r="L3315" s="1"/>
    </row>
    <row r="3316" spans="2:13" ht="15" hidden="1" customHeight="1" outlineLevel="1" x14ac:dyDescent="0.15">
      <c r="D3316" s="60"/>
      <c r="F3316" s="1"/>
      <c r="H3316" s="98" t="s">
        <v>312</v>
      </c>
      <c r="I3316" s="1"/>
      <c r="J3316" s="1"/>
      <c r="K3316" s="1"/>
      <c r="L3316" s="1"/>
    </row>
    <row r="3317" spans="2:13" s="1" customFormat="1" ht="15" hidden="1" customHeight="1" outlineLevel="1" x14ac:dyDescent="0.15">
      <c r="B3317" s="7"/>
      <c r="D3317" s="9" t="s">
        <v>319</v>
      </c>
      <c r="E3317"/>
      <c r="F3317" s="8" t="str">
        <f t="shared" ref="F3317" si="106">ReportingCurrency</f>
        <v>USD</v>
      </c>
      <c r="H3317" s="28">
        <f>IF(H3304=0, 0, H3314/H3304)</f>
        <v>0</v>
      </c>
      <c r="I3317" s="28">
        <f>IF(I3304=0, 0, I3314/I3304)</f>
        <v>0</v>
      </c>
      <c r="J3317" s="28">
        <f>IF(J3304=0, 0, J3314/J3304)</f>
        <v>0</v>
      </c>
      <c r="K3317" s="28">
        <f>IF(K3304=0, 0, K3314/K3304)</f>
        <v>0</v>
      </c>
      <c r="L3317" s="28">
        <f>IF(L3304=0, 0, L3314/L3304)</f>
        <v>0</v>
      </c>
    </row>
    <row r="3318" spans="2:13" hidden="1" outlineLevel="1" x14ac:dyDescent="0.15"/>
    <row r="3319" spans="2:13" s="1" customFormat="1" ht="18" hidden="1" customHeight="1" outlineLevel="1" x14ac:dyDescent="0.15">
      <c r="B3319" s="7"/>
      <c r="C3319" s="91" t="s">
        <v>8</v>
      </c>
      <c r="D3319" s="91"/>
      <c r="E3319" s="91"/>
      <c r="F3319" s="92"/>
      <c r="G3319" s="92"/>
      <c r="H3319" s="92" t="s">
        <v>4</v>
      </c>
      <c r="I3319" s="92" t="s">
        <v>5</v>
      </c>
      <c r="J3319" s="92" t="s">
        <v>6</v>
      </c>
      <c r="K3319" s="92" t="s">
        <v>257</v>
      </c>
      <c r="L3319" s="92" t="s">
        <v>258</v>
      </c>
      <c r="M3319" s="92"/>
    </row>
    <row r="3320" spans="2:13" ht="10" hidden="1" customHeight="1" outlineLevel="1" x14ac:dyDescent="0.15">
      <c r="H3320" s="1"/>
      <c r="I3320" s="1"/>
      <c r="J3320" s="1"/>
      <c r="K3320" s="1"/>
      <c r="L3320" s="1"/>
    </row>
    <row r="3321" spans="2:13" ht="15" hidden="1" customHeight="1" outlineLevel="1" x14ac:dyDescent="0.15">
      <c r="D3321" s="9" t="s">
        <v>8</v>
      </c>
      <c r="F3321" s="1"/>
      <c r="H3321" s="99" t="str" cm="1">
        <f t="array" ref="H3321">IF(OR(E3322:E3323 = "!"), "Red alert = missing data","")</f>
        <v/>
      </c>
      <c r="I3321" s="1"/>
      <c r="J3321" s="1"/>
      <c r="K3321" s="1"/>
      <c r="L3321" s="1"/>
    </row>
    <row r="3322" spans="2:13" s="1" customFormat="1" ht="15" hidden="1" customHeight="1" outlineLevel="1" x14ac:dyDescent="0.15">
      <c r="B3322" s="7"/>
      <c r="D3322" s="59" t="s">
        <v>309</v>
      </c>
      <c r="E3322" s="61" t="str" cm="1">
        <f t="array" ref="E3322">IF(MAX((H3317:L3317&gt;=H3306:L3306) * (H3317:L3317 &lt;&gt; 0) * (H3322:L3322=0)) &gt;0, "!", "")</f>
        <v/>
      </c>
      <c r="F3322" s="8" t="s">
        <v>18</v>
      </c>
      <c r="H3322" s="23"/>
      <c r="I3322" s="23"/>
      <c r="J3322" s="23"/>
      <c r="K3322" s="23"/>
      <c r="L3322" s="23"/>
    </row>
    <row r="3323" spans="2:13" s="1" customFormat="1" ht="15" hidden="1" customHeight="1" outlineLevel="1" x14ac:dyDescent="0.15">
      <c r="B3323" s="7"/>
      <c r="D3323" s="59" t="s">
        <v>310</v>
      </c>
      <c r="E3323" s="61" t="str" cm="1">
        <f t="array" ref="E3323">IF(MAX((H3317:L3317&lt;H3306:L3306) * (H3317:L3317 &lt;&gt; 0) * (H3323:L3323=0)) &gt;0, "!", "")</f>
        <v/>
      </c>
      <c r="F3323" s="8" t="s">
        <v>18</v>
      </c>
      <c r="H3323" s="23"/>
      <c r="I3323" s="23"/>
      <c r="J3323" s="23"/>
      <c r="K3323" s="23"/>
      <c r="L3323" s="23"/>
    </row>
    <row r="3324" spans="2:13" s="1" customFormat="1" ht="15" hidden="1" customHeight="1" outlineLevel="1" x14ac:dyDescent="0.15">
      <c r="B3324" s="7"/>
      <c r="D3324" s="59" t="s">
        <v>305</v>
      </c>
      <c r="E3324"/>
      <c r="F3324" s="8" t="s">
        <v>18</v>
      </c>
      <c r="H3324" s="29">
        <f>H3322+IF(H3317&lt;H3306, H3323, 0)</f>
        <v>0</v>
      </c>
      <c r="I3324" s="29">
        <f>I3322+IF(I3317&lt;I3306, I3323, 0)</f>
        <v>0</v>
      </c>
      <c r="J3324" s="29">
        <f>J3322+IF(J3317&lt;J3306, J3323, 0)</f>
        <v>0</v>
      </c>
      <c r="K3324" s="29">
        <f>K3322+IF(K3317&lt;K3306, K3323, 0)</f>
        <v>0</v>
      </c>
      <c r="L3324" s="29">
        <f>L3322+IF(L3317&lt;L3306, L3323, 0)</f>
        <v>0</v>
      </c>
    </row>
    <row r="3325" spans="2:13" hidden="1" outlineLevel="1" x14ac:dyDescent="0.15">
      <c r="D3325" s="1"/>
      <c r="E3325" s="1"/>
      <c r="F3325" s="1"/>
      <c r="H3325" s="1"/>
      <c r="I3325" s="1"/>
      <c r="J3325" s="1"/>
      <c r="K3325" s="1"/>
      <c r="L3325" s="1"/>
    </row>
    <row r="3326" spans="2:13" s="1" customFormat="1" ht="18" hidden="1" customHeight="1" outlineLevel="1" x14ac:dyDescent="0.15">
      <c r="B3326" s="7"/>
      <c r="C3326" s="91" t="s">
        <v>10</v>
      </c>
      <c r="D3326" s="91"/>
      <c r="E3326" s="91"/>
      <c r="F3326" s="92"/>
      <c r="G3326" s="92"/>
      <c r="H3326" s="97" t="s">
        <v>4</v>
      </c>
      <c r="I3326" s="92" t="s">
        <v>5</v>
      </c>
      <c r="J3326" s="92" t="s">
        <v>6</v>
      </c>
      <c r="K3326" s="92" t="s">
        <v>257</v>
      </c>
      <c r="L3326" s="92" t="s">
        <v>258</v>
      </c>
      <c r="M3326" s="92"/>
    </row>
    <row r="3327" spans="2:13" ht="10" hidden="1" customHeight="1" outlineLevel="1" x14ac:dyDescent="0.15"/>
    <row r="3328" spans="2:13" s="1" customFormat="1" ht="15" hidden="1" customHeight="1" outlineLevel="1" x14ac:dyDescent="0.15">
      <c r="B3328" s="7"/>
      <c r="D3328" s="9" t="s">
        <v>17</v>
      </c>
      <c r="F3328" s="8" t="s">
        <v>9</v>
      </c>
      <c r="H3328" s="29">
        <f>H3324</f>
        <v>0</v>
      </c>
      <c r="I3328" s="29">
        <f>I3324</f>
        <v>0</v>
      </c>
      <c r="J3328" s="29">
        <f>J3324</f>
        <v>0</v>
      </c>
      <c r="K3328" s="29">
        <f>K3324</f>
        <v>0</v>
      </c>
      <c r="L3328" s="29">
        <f>L3324</f>
        <v>0</v>
      </c>
    </row>
    <row r="3329" spans="2:13" ht="4" hidden="1" customHeight="1" outlineLevel="1" x14ac:dyDescent="0.15">
      <c r="D3329" s="9"/>
      <c r="F3329" s="1"/>
      <c r="H3329" s="1"/>
      <c r="I3329" s="1"/>
      <c r="J3329" s="1"/>
      <c r="K3329" s="1"/>
      <c r="L3329" s="1"/>
    </row>
    <row r="3330" spans="2:13" s="1" customFormat="1" ht="15" hidden="1" customHeight="1" outlineLevel="1" x14ac:dyDescent="0.15">
      <c r="B3330" s="7"/>
      <c r="D3330" s="9" t="s">
        <v>249</v>
      </c>
      <c r="F3330" s="8" t="s">
        <v>9</v>
      </c>
      <c r="H3330" s="29">
        <f>IF(H3317&lt;H3306, H3323, 0)</f>
        <v>0</v>
      </c>
      <c r="I3330" s="29">
        <f>IF(I3317&lt;I3306, I3323, 0)</f>
        <v>0</v>
      </c>
      <c r="J3330" s="29">
        <f>IF(J3317&lt;J3306, J3323, 0)</f>
        <v>0</v>
      </c>
      <c r="K3330" s="29">
        <f>IF(K3317&lt;K3306, K3323, 0)</f>
        <v>0</v>
      </c>
      <c r="L3330" s="29">
        <f>IF(L3317&lt;L3306, L3323, 0)</f>
        <v>0</v>
      </c>
    </row>
    <row r="3331" spans="2:13" ht="4" hidden="1" customHeight="1" outlineLevel="1" x14ac:dyDescent="0.15">
      <c r="D3331" s="9"/>
      <c r="F3331" s="1"/>
      <c r="H3331" s="1"/>
      <c r="I3331" s="1"/>
      <c r="J3331" s="1"/>
      <c r="K3331" s="1"/>
      <c r="L3331" s="1"/>
    </row>
    <row r="3332" spans="2:13" s="1" customFormat="1" ht="15" hidden="1" customHeight="1" outlineLevel="1" x14ac:dyDescent="0.15">
      <c r="B3332" s="7"/>
      <c r="D3332" s="9" t="s">
        <v>11</v>
      </c>
      <c r="F3332" s="8" t="str">
        <f>ReportingCurrencyUnitLables</f>
        <v>USD 000s</v>
      </c>
      <c r="H3332" s="29">
        <f>H3306 * H3324 / 1000</f>
        <v>0</v>
      </c>
      <c r="I3332" s="29">
        <f>I3306 * I3324 / 1000</f>
        <v>0</v>
      </c>
      <c r="J3332" s="29">
        <f>J3306 * J3324 / 1000</f>
        <v>0</v>
      </c>
      <c r="K3332" s="29">
        <f>K3306 * K3324 / 1000</f>
        <v>0</v>
      </c>
      <c r="L3332" s="29">
        <f>L3306 * L3324 / 1000</f>
        <v>0</v>
      </c>
    </row>
    <row r="3333" spans="2:13" ht="4" hidden="1" customHeight="1" outlineLevel="1" x14ac:dyDescent="0.15">
      <c r="D3333" s="9"/>
      <c r="F3333" s="1"/>
      <c r="H3333" s="1"/>
      <c r="I3333" s="1"/>
      <c r="J3333" s="1"/>
      <c r="K3333" s="1"/>
      <c r="L3333" s="1"/>
    </row>
    <row r="3334" spans="2:13" s="1" customFormat="1" ht="15" hidden="1" customHeight="1" outlineLevel="1" x14ac:dyDescent="0.15">
      <c r="B3334" s="7"/>
      <c r="D3334" s="9" t="s">
        <v>13</v>
      </c>
      <c r="F3334" s="8" t="s">
        <v>14</v>
      </c>
      <c r="H3334" s="30">
        <f>IF(H3328=0,0,H3330 / H3328)</f>
        <v>0</v>
      </c>
      <c r="I3334" s="30">
        <f>IF(I3328=0,0,I3330 / I3328)</f>
        <v>0</v>
      </c>
      <c r="J3334" s="30">
        <f>IF(J3328=0,0,J3330 / J3328)</f>
        <v>0</v>
      </c>
      <c r="K3334" s="30">
        <f>IF(K3328=0,0,K3330 / K3328)</f>
        <v>0</v>
      </c>
      <c r="L3334" s="30">
        <f>IF(L3328=0,0,L3330 / L3328)</f>
        <v>0</v>
      </c>
    </row>
    <row r="3335" spans="2:13" ht="4" hidden="1" customHeight="1" outlineLevel="1" x14ac:dyDescent="0.15">
      <c r="D3335" s="9"/>
      <c r="F3335" s="1"/>
      <c r="H3335" s="1"/>
      <c r="I3335" s="1"/>
      <c r="J3335" s="1"/>
      <c r="K3335" s="1"/>
      <c r="L3335" s="1"/>
    </row>
    <row r="3336" spans="2:13" ht="15" hidden="1" customHeight="1" outlineLevel="1" x14ac:dyDescent="0.15">
      <c r="D3336" s="9" t="s">
        <v>302</v>
      </c>
      <c r="F3336" s="8" t="str">
        <f>ReportingCurrencyUnitLables</f>
        <v>USD 000s</v>
      </c>
      <c r="G3336" s="1"/>
      <c r="H3336" s="29">
        <f>MAX(0, H3306-H3317) * H3330 / 1000</f>
        <v>0</v>
      </c>
      <c r="I3336" s="29">
        <f t="shared" ref="I3336:L3336" si="107">MAX(0, I3306-I3317) * I3330 / 1000</f>
        <v>0</v>
      </c>
      <c r="J3336" s="29">
        <f t="shared" si="107"/>
        <v>0</v>
      </c>
      <c r="K3336" s="29">
        <f t="shared" si="107"/>
        <v>0</v>
      </c>
      <c r="L3336" s="29">
        <f t="shared" si="107"/>
        <v>0</v>
      </c>
    </row>
    <row r="3337" spans="2:13" ht="4" hidden="1" customHeight="1" outlineLevel="1" x14ac:dyDescent="0.15">
      <c r="D3337" s="9"/>
      <c r="F3337" s="1"/>
      <c r="H3337" s="1"/>
      <c r="I3337" s="1"/>
      <c r="J3337" s="1"/>
      <c r="K3337" s="1"/>
      <c r="L3337" s="1"/>
    </row>
    <row r="3338" spans="2:13" s="1" customFormat="1" ht="15" hidden="1" customHeight="1" outlineLevel="1" x14ac:dyDescent="0.15">
      <c r="B3338" s="7"/>
      <c r="D3338" s="9" t="s">
        <v>252</v>
      </c>
      <c r="F3338" s="8" t="s">
        <v>250</v>
      </c>
      <c r="H3338" s="30">
        <f>IF(H3332=0, 0, H3336/H3332)</f>
        <v>0</v>
      </c>
      <c r="I3338" s="30">
        <f>IF(I3332=0, 0, I3336/I3332)</f>
        <v>0</v>
      </c>
      <c r="J3338" s="30">
        <f>IF(J3332=0, 0, J3336/J3332)</f>
        <v>0</v>
      </c>
      <c r="K3338" s="30">
        <f>IF(K3332=0, 0, K3336/K3332)</f>
        <v>0</v>
      </c>
      <c r="L3338" s="30">
        <f>IF(L3332=0, 0, L3336/L3332)</f>
        <v>0</v>
      </c>
    </row>
    <row r="3339" spans="2:13" ht="4" hidden="1" customHeight="1" outlineLevel="1" x14ac:dyDescent="0.15">
      <c r="D3339" s="9"/>
      <c r="F3339" s="1"/>
      <c r="H3339" s="1"/>
      <c r="I3339" s="1"/>
      <c r="J3339" s="1"/>
      <c r="K3339" s="1"/>
      <c r="L3339" s="1"/>
    </row>
    <row r="3340" spans="2:13" s="1" customFormat="1" ht="15" hidden="1" customHeight="1" outlineLevel="1" x14ac:dyDescent="0.15">
      <c r="B3340" s="7"/>
      <c r="C3340" s="7"/>
      <c r="D3340" s="9" t="s">
        <v>251</v>
      </c>
      <c r="F3340" s="8" t="s">
        <v>259</v>
      </c>
      <c r="H3340" s="31"/>
      <c r="I3340" s="30">
        <f>IF(H3338=0, 0, -(I3338-H3338) / H3338)</f>
        <v>0</v>
      </c>
      <c r="J3340" s="30">
        <f>IF(I3338=0, 0, -(J3338-I3338) / I3338)</f>
        <v>0</v>
      </c>
      <c r="K3340" s="30">
        <f>IF(J3338=0, 0, -(K3338-J3338) / J3338)</f>
        <v>0</v>
      </c>
      <c r="L3340" s="30">
        <f>IF(K3338=0, 0, -(L3338-K3338) / K3338)</f>
        <v>0</v>
      </c>
    </row>
    <row r="3341" spans="2:13" hidden="1" outlineLevel="1" x14ac:dyDescent="0.15"/>
    <row r="3342" spans="2:13" s="1" customFormat="1" ht="18" hidden="1" customHeight="1" outlineLevel="1" x14ac:dyDescent="0.15">
      <c r="B3342" s="7"/>
      <c r="C3342" s="91" t="s">
        <v>241</v>
      </c>
      <c r="D3342" s="91"/>
      <c r="E3342" s="93">
        <f>IF(AND(J3293 = "Yes", OR(ISBLANK(Worker_Type_Filter), Worker_Type_Filter = H3298),
 OR(ISBLANK(Country_Filter), Country_Filter = J3298)), 1, 0)</f>
        <v>1</v>
      </c>
      <c r="F3342" s="92"/>
      <c r="G3342" s="92"/>
      <c r="H3342" s="92" t="s">
        <v>4</v>
      </c>
      <c r="I3342" s="92" t="s">
        <v>5</v>
      </c>
      <c r="J3342" s="92" t="s">
        <v>6</v>
      </c>
      <c r="K3342" s="92" t="s">
        <v>257</v>
      </c>
      <c r="L3342" s="92" t="s">
        <v>258</v>
      </c>
      <c r="M3342" s="92"/>
    </row>
    <row r="3343" spans="2:13" ht="10" hidden="1" customHeight="1" outlineLevel="1" x14ac:dyDescent="0.15">
      <c r="C3343" s="43" t="s">
        <v>248</v>
      </c>
    </row>
    <row r="3344" spans="2:13" ht="4" hidden="1" customHeight="1" outlineLevel="1" x14ac:dyDescent="0.15"/>
    <row r="3345" spans="2:14" s="1" customFormat="1" ht="15" hidden="1" customHeight="1" outlineLevel="1" x14ac:dyDescent="0.15">
      <c r="B3345" s="7"/>
      <c r="C3345" s="19">
        <v>1</v>
      </c>
      <c r="D3345" s="9" t="s">
        <v>17</v>
      </c>
      <c r="F3345" s="8" t="s">
        <v>9</v>
      </c>
      <c r="H3345" s="29">
        <f>H3328 * $E3342</f>
        <v>0</v>
      </c>
      <c r="I3345" s="29">
        <f>I3328 * $E3342</f>
        <v>0</v>
      </c>
      <c r="J3345" s="29">
        <f>J3328 * $E3342</f>
        <v>0</v>
      </c>
      <c r="K3345" s="29">
        <f>K3328 * $E3342</f>
        <v>0</v>
      </c>
      <c r="L3345" s="29">
        <f>L3328 * $E3342</f>
        <v>0</v>
      </c>
    </row>
    <row r="3346" spans="2:14" ht="4" hidden="1" customHeight="1" outlineLevel="1" x14ac:dyDescent="0.15">
      <c r="D3346" s="9"/>
      <c r="F3346" s="1"/>
      <c r="H3346" s="1"/>
      <c r="I3346" s="1"/>
      <c r="J3346" s="1"/>
      <c r="K3346" s="1"/>
      <c r="L3346" s="1"/>
    </row>
    <row r="3347" spans="2:14" s="1" customFormat="1" ht="15" hidden="1" customHeight="1" outlineLevel="1" x14ac:dyDescent="0.15">
      <c r="B3347" s="7"/>
      <c r="C3347" s="19">
        <v>2</v>
      </c>
      <c r="D3347" s="9" t="s">
        <v>249</v>
      </c>
      <c r="F3347" s="8" t="s">
        <v>9</v>
      </c>
      <c r="H3347" s="29">
        <f>H3330 * $E3342</f>
        <v>0</v>
      </c>
      <c r="I3347" s="29">
        <f>I3330 * $E3342</f>
        <v>0</v>
      </c>
      <c r="J3347" s="29">
        <f>J3330 * $E3342</f>
        <v>0</v>
      </c>
      <c r="K3347" s="29">
        <f>K3330 * $E3342</f>
        <v>0</v>
      </c>
      <c r="L3347" s="29">
        <f>L3330 * $E3342</f>
        <v>0</v>
      </c>
    </row>
    <row r="3348" spans="2:14" ht="4" hidden="1" customHeight="1" outlineLevel="1" x14ac:dyDescent="0.15">
      <c r="D3348" s="9"/>
      <c r="F3348" s="1"/>
      <c r="H3348" s="1"/>
      <c r="I3348" s="1"/>
      <c r="J3348" s="1"/>
      <c r="K3348" s="1"/>
      <c r="L3348" s="1"/>
    </row>
    <row r="3349" spans="2:14" s="1" customFormat="1" ht="15" hidden="1" customHeight="1" outlineLevel="1" x14ac:dyDescent="0.15">
      <c r="B3349" s="7"/>
      <c r="C3349" s="19">
        <v>3</v>
      </c>
      <c r="D3349" s="9" t="s">
        <v>11</v>
      </c>
      <c r="F3349" s="8" t="str">
        <f>ReportingCurrencyUnitLables</f>
        <v>USD 000s</v>
      </c>
      <c r="H3349" s="29">
        <f>H3332 * $E3342</f>
        <v>0</v>
      </c>
      <c r="I3349" s="29">
        <f>I3332 * $E3342</f>
        <v>0</v>
      </c>
      <c r="J3349" s="29">
        <f>J3332 * $E3342</f>
        <v>0</v>
      </c>
      <c r="K3349" s="29">
        <f>K3332 * $E3342</f>
        <v>0</v>
      </c>
      <c r="L3349" s="29">
        <f>L3332 * $E3342</f>
        <v>0</v>
      </c>
    </row>
    <row r="3350" spans="2:14" ht="4" hidden="1" customHeight="1" outlineLevel="1" x14ac:dyDescent="0.15">
      <c r="D3350" s="9"/>
      <c r="F3350" s="1"/>
      <c r="H3350" s="1"/>
      <c r="I3350" s="1"/>
      <c r="J3350" s="1"/>
      <c r="K3350" s="1"/>
      <c r="L3350" s="1"/>
    </row>
    <row r="3351" spans="2:14" s="1" customFormat="1" ht="15" hidden="1" customHeight="1" outlineLevel="1" x14ac:dyDescent="0.15">
      <c r="B3351" s="7"/>
      <c r="C3351" s="19">
        <v>4</v>
      </c>
      <c r="D3351" s="9" t="s">
        <v>256</v>
      </c>
      <c r="F3351" s="8" t="str">
        <f>ReportingCurrencyUnitLables</f>
        <v>USD 000s</v>
      </c>
      <c r="H3351" s="29">
        <f>H3336 * $E3342</f>
        <v>0</v>
      </c>
      <c r="I3351" s="29">
        <f>I3336 * $E3342</f>
        <v>0</v>
      </c>
      <c r="J3351" s="29">
        <f>J3336 * $E3342</f>
        <v>0</v>
      </c>
      <c r="K3351" s="29">
        <f>K3336 * $E3342</f>
        <v>0</v>
      </c>
      <c r="L3351" s="29">
        <f>L3336 * $E3342</f>
        <v>0</v>
      </c>
    </row>
    <row r="3352" spans="2:14" ht="4" hidden="1" customHeight="1" outlineLevel="1" x14ac:dyDescent="0.15">
      <c r="D3352" s="9"/>
      <c r="F3352" s="1"/>
      <c r="H3352" s="1"/>
      <c r="I3352" s="1"/>
      <c r="J3352" s="1"/>
      <c r="K3352" s="1"/>
      <c r="L3352" s="1"/>
    </row>
    <row r="3353" spans="2:14" ht="10" hidden="1" customHeight="1" outlineLevel="1" x14ac:dyDescent="0.15">
      <c r="B3353" s="44"/>
      <c r="C3353" s="41"/>
      <c r="D3353" s="41"/>
      <c r="E3353" s="41"/>
      <c r="F3353" s="41"/>
      <c r="G3353" s="41"/>
      <c r="H3353" s="41"/>
      <c r="I3353" s="45"/>
      <c r="J3353" s="45"/>
      <c r="K3353" s="45"/>
      <c r="L3353" s="41"/>
      <c r="M3353" s="41"/>
      <c r="N3353" s="1"/>
    </row>
    <row r="3354" spans="2:14" ht="10" customHeight="1" x14ac:dyDescent="0.15">
      <c r="B3354" s="44"/>
      <c r="C3354" s="41"/>
      <c r="D3354" s="41"/>
      <c r="E3354" s="41"/>
      <c r="F3354" s="41"/>
      <c r="G3354" s="41"/>
      <c r="H3354" s="41"/>
      <c r="I3354" s="45"/>
      <c r="J3354" s="45"/>
      <c r="K3354" s="45"/>
      <c r="L3354" s="41"/>
      <c r="M3354" s="41"/>
      <c r="N3354" s="1"/>
    </row>
    <row r="3355" spans="2:14" s="1" customFormat="1" ht="19" collapsed="1" x14ac:dyDescent="0.15">
      <c r="B3355" s="83" cm="1">
        <f t="array" aca="1" ref="B3355" ca="1">MAX($B$2:OFFSET(B3355,-1,0)+1)</f>
        <v>55</v>
      </c>
      <c r="C3355" s="84" t="str">
        <f>UPPER(J3360) &amp;" / " &amp; K3360  &amp; " / " &amp; L3360 &amp; " / " &amp; H3360</f>
        <v xml:space="preserve"> /  /  / </v>
      </c>
      <c r="D3355" s="84"/>
      <c r="E3355" s="41"/>
      <c r="F3355" s="41"/>
      <c r="G3355" s="41"/>
      <c r="H3355" s="61" t="str">
        <f>IF(COUNTIF(E3357:E3413, "!")&gt;0, "!", "")</f>
        <v/>
      </c>
      <c r="I3355" s="18" t="s">
        <v>240</v>
      </c>
      <c r="J3355" s="2" t="s">
        <v>210</v>
      </c>
      <c r="K3355" s="18" t="s">
        <v>267</v>
      </c>
      <c r="L3355" s="42">
        <f>E3404</f>
        <v>1</v>
      </c>
      <c r="M3355" s="41"/>
    </row>
    <row r="3356" spans="2:14" s="1" customFormat="1" ht="4" hidden="1" customHeight="1" outlineLevel="1" x14ac:dyDescent="0.15">
      <c r="B3356" s="88"/>
      <c r="C3356" s="89"/>
      <c r="D3356" s="89"/>
      <c r="E3356" s="89"/>
      <c r="F3356" s="89"/>
      <c r="G3356" s="89"/>
      <c r="H3356" s="89"/>
      <c r="I3356" s="90"/>
      <c r="J3356" s="90"/>
      <c r="K3356" s="90"/>
      <c r="L3356" s="89"/>
      <c r="M3356" s="89"/>
    </row>
    <row r="3357" spans="2:14" ht="10" hidden="1" customHeight="1" outlineLevel="1" x14ac:dyDescent="0.15"/>
    <row r="3358" spans="2:14" ht="15" hidden="1" customHeight="1" outlineLevel="1" x14ac:dyDescent="0.15">
      <c r="D3358" s="1"/>
      <c r="E3358" s="1"/>
      <c r="H3358" s="4" t="s">
        <v>1</v>
      </c>
      <c r="J3358" s="4" t="s">
        <v>0</v>
      </c>
      <c r="K3358" s="4" t="s">
        <v>209</v>
      </c>
      <c r="L3358" s="4" t="s">
        <v>264</v>
      </c>
    </row>
    <row r="3359" spans="2:14" ht="5" hidden="1" customHeight="1" outlineLevel="1" x14ac:dyDescent="0.15">
      <c r="D3359" s="1"/>
      <c r="E3359" s="1"/>
      <c r="H3359" s="1"/>
      <c r="J3359" s="1"/>
      <c r="K3359" s="1"/>
      <c r="L3359" s="1"/>
    </row>
    <row r="3360" spans="2:14" ht="15" hidden="1" customHeight="1" outlineLevel="1" x14ac:dyDescent="0.15">
      <c r="D3360" s="9" t="s">
        <v>2</v>
      </c>
      <c r="E3360" s="1"/>
      <c r="H3360" s="2"/>
      <c r="J3360" s="2"/>
      <c r="K3360" s="2"/>
      <c r="L3360" s="2"/>
    </row>
    <row r="3361" spans="2:13" hidden="1" outlineLevel="1" x14ac:dyDescent="0.15">
      <c r="D3361" s="1"/>
      <c r="E3361" s="1"/>
      <c r="F3361" s="1"/>
      <c r="H3361" s="1"/>
      <c r="I3361" s="1"/>
      <c r="J3361" s="1"/>
      <c r="K3361" s="1"/>
      <c r="L3361" s="1"/>
    </row>
    <row r="3362" spans="2:13" s="1" customFormat="1" ht="18" hidden="1" customHeight="1" outlineLevel="1" x14ac:dyDescent="0.15">
      <c r="B3362" s="7"/>
      <c r="C3362" s="91" t="s">
        <v>3</v>
      </c>
      <c r="D3362" s="91"/>
      <c r="E3362" s="91"/>
      <c r="F3362" s="92"/>
      <c r="G3362" s="92"/>
      <c r="H3362" s="92" t="s">
        <v>4</v>
      </c>
      <c r="I3362" s="92" t="s">
        <v>5</v>
      </c>
      <c r="J3362" s="92" t="s">
        <v>6</v>
      </c>
      <c r="K3362" s="92" t="s">
        <v>257</v>
      </c>
      <c r="L3362" s="92" t="s">
        <v>258</v>
      </c>
      <c r="M3362" s="92"/>
    </row>
    <row r="3363" spans="2:13" ht="10" hidden="1" customHeight="1" outlineLevel="1" x14ac:dyDescent="0.15">
      <c r="H3363" s="1"/>
      <c r="I3363" s="1"/>
      <c r="J3363" s="1"/>
      <c r="K3363" s="1"/>
      <c r="L3363" s="1"/>
    </row>
    <row r="3364" spans="2:13" s="1" customFormat="1" ht="15" hidden="1" customHeight="1" outlineLevel="1" x14ac:dyDescent="0.15">
      <c r="B3364" s="7"/>
      <c r="D3364" s="9" t="s">
        <v>3</v>
      </c>
      <c r="F3364" s="17" t="s">
        <v>321</v>
      </c>
      <c r="H3364" s="22"/>
      <c r="I3364" s="22"/>
      <c r="J3364" s="22"/>
      <c r="K3364" s="22"/>
      <c r="L3364" s="22"/>
    </row>
    <row r="3365" spans="2:13" ht="4" hidden="1" customHeight="1" outlineLevel="1" x14ac:dyDescent="0.15">
      <c r="D3365" s="1"/>
      <c r="E3365" s="1"/>
      <c r="F3365" s="1"/>
      <c r="H3365" s="1"/>
      <c r="I3365" s="1"/>
      <c r="J3365" s="1"/>
      <c r="K3365" s="1"/>
      <c r="L3365" s="1"/>
    </row>
    <row r="3366" spans="2:13" s="1" customFormat="1" ht="15" hidden="1" customHeight="1" outlineLevel="1" x14ac:dyDescent="0.15">
      <c r="B3366" s="7"/>
      <c r="D3366" s="9" t="s">
        <v>246</v>
      </c>
      <c r="F3366" s="8" t="str">
        <f>F3368 &amp; ":" &amp; F3364</f>
        <v>USD:[currency code]</v>
      </c>
      <c r="H3366" s="24"/>
      <c r="I3366" s="24"/>
      <c r="J3366" s="24"/>
      <c r="K3366" s="24"/>
      <c r="L3366" s="24"/>
    </row>
    <row r="3367" spans="2:13" ht="4" hidden="1" customHeight="1" outlineLevel="1" x14ac:dyDescent="0.15">
      <c r="D3367" s="1"/>
      <c r="E3367" s="1"/>
      <c r="F3367" s="1"/>
      <c r="H3367" s="1"/>
      <c r="I3367" s="1"/>
      <c r="J3367" s="1"/>
      <c r="K3367" s="1"/>
      <c r="L3367" s="1"/>
    </row>
    <row r="3368" spans="2:13" s="1" customFormat="1" ht="15" hidden="1" customHeight="1" outlineLevel="1" x14ac:dyDescent="0.15">
      <c r="B3368" s="7"/>
      <c r="D3368" s="9" t="s">
        <v>16</v>
      </c>
      <c r="F3368" s="8" t="str">
        <f>ReportingCurrency</f>
        <v>USD</v>
      </c>
      <c r="H3368" s="28">
        <f>IF(H3366=0, 0, H3364/H3366)</f>
        <v>0</v>
      </c>
      <c r="I3368" s="28">
        <f>IF(I3366=0, 0, I3364/I3366)</f>
        <v>0</v>
      </c>
      <c r="J3368" s="28">
        <f>IF(J3366=0, 0, J3364/J3366)</f>
        <v>0</v>
      </c>
      <c r="K3368" s="28">
        <f>IF(K3366=0, 0, K3364/K3366)</f>
        <v>0</v>
      </c>
      <c r="L3368" s="28">
        <f>IF(L3366=0, 0, L3364/L3366)</f>
        <v>0</v>
      </c>
    </row>
    <row r="3369" spans="2:13" ht="4" hidden="1" customHeight="1" outlineLevel="1" x14ac:dyDescent="0.15">
      <c r="D3369" s="1"/>
      <c r="E3369" s="1"/>
      <c r="F3369" s="1"/>
      <c r="H3369" s="1"/>
      <c r="I3369" s="1"/>
      <c r="J3369" s="1"/>
      <c r="K3369" s="1"/>
      <c r="L3369" s="1"/>
    </row>
    <row r="3370" spans="2:13" s="1" customFormat="1" ht="15" hidden="1" customHeight="1" outlineLevel="1" x14ac:dyDescent="0.15">
      <c r="B3370" s="7"/>
      <c r="D3370" s="9" t="s">
        <v>253</v>
      </c>
      <c r="F3370" s="8" t="s">
        <v>254</v>
      </c>
      <c r="H3370" s="2"/>
      <c r="I3370" s="2"/>
      <c r="J3370" s="2"/>
      <c r="K3370" s="2"/>
      <c r="L3370" s="2"/>
    </row>
    <row r="3371" spans="2:13" ht="4" hidden="1" customHeight="1" outlineLevel="1" x14ac:dyDescent="0.15">
      <c r="D3371" s="1"/>
      <c r="E3371" s="1"/>
      <c r="F3371" s="1"/>
      <c r="H3371" s="1"/>
      <c r="I3371" s="1"/>
      <c r="J3371" s="1"/>
      <c r="K3371" s="1"/>
      <c r="L3371" s="1"/>
    </row>
    <row r="3372" spans="2:13" s="1" customFormat="1" ht="15" hidden="1" customHeight="1" outlineLevel="1" x14ac:dyDescent="0.15">
      <c r="B3372" s="7"/>
      <c r="D3372" s="9" t="s">
        <v>280</v>
      </c>
      <c r="F3372" s="8" t="s">
        <v>255</v>
      </c>
      <c r="H3372" s="25"/>
      <c r="I3372" s="25"/>
      <c r="J3372" s="25"/>
      <c r="K3372" s="25"/>
      <c r="L3372" s="25"/>
    </row>
    <row r="3373" spans="2:13" hidden="1" outlineLevel="1" x14ac:dyDescent="0.15">
      <c r="D3373" s="1"/>
      <c r="E3373" s="1"/>
      <c r="F3373" s="1"/>
      <c r="H3373" s="1"/>
      <c r="I3373" s="1"/>
      <c r="J3373" s="1"/>
      <c r="K3373" s="1"/>
      <c r="L3373" s="1"/>
    </row>
    <row r="3374" spans="2:13" s="1" customFormat="1" ht="18" hidden="1" customHeight="1" outlineLevel="1" x14ac:dyDescent="0.15">
      <c r="B3374" s="7"/>
      <c r="C3374" s="91" t="s">
        <v>311</v>
      </c>
      <c r="D3374" s="91"/>
      <c r="E3374" s="91"/>
      <c r="F3374" s="92"/>
      <c r="G3374" s="92"/>
      <c r="H3374" s="92" t="s">
        <v>4</v>
      </c>
      <c r="I3374" s="92" t="s">
        <v>5</v>
      </c>
      <c r="J3374" s="92" t="s">
        <v>6</v>
      </c>
      <c r="K3374" s="92" t="s">
        <v>257</v>
      </c>
      <c r="L3374" s="92" t="s">
        <v>258</v>
      </c>
      <c r="M3374" s="92"/>
    </row>
    <row r="3375" spans="2:13" ht="10" hidden="1" customHeight="1" outlineLevel="1" x14ac:dyDescent="0.15">
      <c r="H3375" s="1"/>
      <c r="I3375" s="1"/>
      <c r="J3375" s="1"/>
      <c r="K3375" s="1"/>
      <c r="L3375" s="1"/>
    </row>
    <row r="3376" spans="2:13" s="1" customFormat="1" ht="15" hidden="1" customHeight="1" outlineLevel="1" x14ac:dyDescent="0.15">
      <c r="B3376" s="7"/>
      <c r="C3376" s="62"/>
      <c r="D3376" s="9" t="s">
        <v>318</v>
      </c>
      <c r="E3376"/>
      <c r="F3376" s="58" t="str">
        <f>F3364</f>
        <v>[currency code]</v>
      </c>
      <c r="H3376" s="23"/>
      <c r="I3376" s="23"/>
      <c r="J3376" s="23"/>
      <c r="K3376" s="23"/>
      <c r="L3376" s="23"/>
    </row>
    <row r="3377" spans="2:13" ht="10" hidden="1" customHeight="1" outlineLevel="1" x14ac:dyDescent="0.15">
      <c r="D3377" s="1"/>
      <c r="F3377" s="1"/>
      <c r="H3377" s="1"/>
      <c r="I3377" s="1"/>
      <c r="J3377" s="1"/>
      <c r="K3377" s="1"/>
      <c r="L3377" s="1"/>
    </row>
    <row r="3378" spans="2:13" ht="15" hidden="1" customHeight="1" outlineLevel="1" x14ac:dyDescent="0.15">
      <c r="D3378" s="60"/>
      <c r="F3378" s="1"/>
      <c r="H3378" s="98" t="s">
        <v>312</v>
      </c>
      <c r="I3378" s="1"/>
      <c r="J3378" s="1"/>
      <c r="K3378" s="1"/>
      <c r="L3378" s="1"/>
    </row>
    <row r="3379" spans="2:13" s="1" customFormat="1" ht="15" hidden="1" customHeight="1" outlineLevel="1" x14ac:dyDescent="0.15">
      <c r="B3379" s="7"/>
      <c r="D3379" s="9" t="s">
        <v>319</v>
      </c>
      <c r="E3379"/>
      <c r="F3379" s="8" t="str">
        <f t="shared" ref="F3379" si="108">ReportingCurrency</f>
        <v>USD</v>
      </c>
      <c r="H3379" s="28">
        <f>IF(H3366=0, 0, H3376/H3366)</f>
        <v>0</v>
      </c>
      <c r="I3379" s="28">
        <f>IF(I3366=0, 0, I3376/I3366)</f>
        <v>0</v>
      </c>
      <c r="J3379" s="28">
        <f>IF(J3366=0, 0, J3376/J3366)</f>
        <v>0</v>
      </c>
      <c r="K3379" s="28">
        <f>IF(K3366=0, 0, K3376/K3366)</f>
        <v>0</v>
      </c>
      <c r="L3379" s="28">
        <f>IF(L3366=0, 0, L3376/L3366)</f>
        <v>0</v>
      </c>
    </row>
    <row r="3380" spans="2:13" hidden="1" outlineLevel="1" x14ac:dyDescent="0.15"/>
    <row r="3381" spans="2:13" s="1" customFormat="1" ht="18" hidden="1" customHeight="1" outlineLevel="1" x14ac:dyDescent="0.15">
      <c r="B3381" s="7"/>
      <c r="C3381" s="91" t="s">
        <v>8</v>
      </c>
      <c r="D3381" s="91"/>
      <c r="E3381" s="91"/>
      <c r="F3381" s="92"/>
      <c r="G3381" s="92"/>
      <c r="H3381" s="92" t="s">
        <v>4</v>
      </c>
      <c r="I3381" s="92" t="s">
        <v>5</v>
      </c>
      <c r="J3381" s="92" t="s">
        <v>6</v>
      </c>
      <c r="K3381" s="92" t="s">
        <v>257</v>
      </c>
      <c r="L3381" s="92" t="s">
        <v>258</v>
      </c>
      <c r="M3381" s="92"/>
    </row>
    <row r="3382" spans="2:13" ht="10" hidden="1" customHeight="1" outlineLevel="1" x14ac:dyDescent="0.15">
      <c r="H3382" s="1"/>
      <c r="I3382" s="1"/>
      <c r="J3382" s="1"/>
      <c r="K3382" s="1"/>
      <c r="L3382" s="1"/>
    </row>
    <row r="3383" spans="2:13" ht="15" hidden="1" customHeight="1" outlineLevel="1" x14ac:dyDescent="0.15">
      <c r="D3383" s="9" t="s">
        <v>8</v>
      </c>
      <c r="F3383" s="1"/>
      <c r="H3383" s="99" t="str" cm="1">
        <f t="array" ref="H3383">IF(OR(E3384:E3385 = "!"), "Red alert = missing data","")</f>
        <v/>
      </c>
      <c r="I3383" s="1"/>
      <c r="J3383" s="1"/>
      <c r="K3383" s="1"/>
      <c r="L3383" s="1"/>
    </row>
    <row r="3384" spans="2:13" s="1" customFormat="1" ht="15" hidden="1" customHeight="1" outlineLevel="1" x14ac:dyDescent="0.15">
      <c r="B3384" s="7"/>
      <c r="D3384" s="59" t="s">
        <v>309</v>
      </c>
      <c r="E3384" s="61" t="str" cm="1">
        <f t="array" ref="E3384">IF(MAX((H3379:L3379&gt;=H3368:L3368) * (H3379:L3379 &lt;&gt; 0) * (H3384:L3384=0)) &gt;0, "!", "")</f>
        <v/>
      </c>
      <c r="F3384" s="8" t="s">
        <v>18</v>
      </c>
      <c r="H3384" s="23"/>
      <c r="I3384" s="23"/>
      <c r="J3384" s="23"/>
      <c r="K3384" s="23"/>
      <c r="L3384" s="23"/>
    </row>
    <row r="3385" spans="2:13" s="1" customFormat="1" ht="15" hidden="1" customHeight="1" outlineLevel="1" x14ac:dyDescent="0.15">
      <c r="B3385" s="7"/>
      <c r="D3385" s="59" t="s">
        <v>310</v>
      </c>
      <c r="E3385" s="61" t="str" cm="1">
        <f t="array" ref="E3385">IF(MAX((H3379:L3379&lt;H3368:L3368) * (H3379:L3379 &lt;&gt; 0) * (H3385:L3385=0)) &gt;0, "!", "")</f>
        <v/>
      </c>
      <c r="F3385" s="8" t="s">
        <v>18</v>
      </c>
      <c r="H3385" s="23"/>
      <c r="I3385" s="23"/>
      <c r="J3385" s="23"/>
      <c r="K3385" s="23"/>
      <c r="L3385" s="23"/>
    </row>
    <row r="3386" spans="2:13" s="1" customFormat="1" ht="15" hidden="1" customHeight="1" outlineLevel="1" x14ac:dyDescent="0.15">
      <c r="B3386" s="7"/>
      <c r="D3386" s="59" t="s">
        <v>305</v>
      </c>
      <c r="E3386"/>
      <c r="F3386" s="8" t="s">
        <v>18</v>
      </c>
      <c r="H3386" s="29">
        <f>H3384+IF(H3379&lt;H3368, H3385, 0)</f>
        <v>0</v>
      </c>
      <c r="I3386" s="29">
        <f>I3384+IF(I3379&lt;I3368, I3385, 0)</f>
        <v>0</v>
      </c>
      <c r="J3386" s="29">
        <f>J3384+IF(J3379&lt;J3368, J3385, 0)</f>
        <v>0</v>
      </c>
      <c r="K3386" s="29">
        <f>K3384+IF(K3379&lt;K3368, K3385, 0)</f>
        <v>0</v>
      </c>
      <c r="L3386" s="29">
        <f>L3384+IF(L3379&lt;L3368, L3385, 0)</f>
        <v>0</v>
      </c>
    </row>
    <row r="3387" spans="2:13" hidden="1" outlineLevel="1" x14ac:dyDescent="0.15">
      <c r="D3387" s="1"/>
      <c r="E3387" s="1"/>
      <c r="F3387" s="1"/>
      <c r="H3387" s="1"/>
      <c r="I3387" s="1"/>
      <c r="J3387" s="1"/>
      <c r="K3387" s="1"/>
      <c r="L3387" s="1"/>
    </row>
    <row r="3388" spans="2:13" s="1" customFormat="1" ht="18" hidden="1" customHeight="1" outlineLevel="1" x14ac:dyDescent="0.15">
      <c r="B3388" s="7"/>
      <c r="C3388" s="91" t="s">
        <v>10</v>
      </c>
      <c r="D3388" s="91"/>
      <c r="E3388" s="91"/>
      <c r="F3388" s="92"/>
      <c r="G3388" s="92"/>
      <c r="H3388" s="97" t="s">
        <v>4</v>
      </c>
      <c r="I3388" s="92" t="s">
        <v>5</v>
      </c>
      <c r="J3388" s="92" t="s">
        <v>6</v>
      </c>
      <c r="K3388" s="92" t="s">
        <v>257</v>
      </c>
      <c r="L3388" s="92" t="s">
        <v>258</v>
      </c>
      <c r="M3388" s="92"/>
    </row>
    <row r="3389" spans="2:13" ht="10" hidden="1" customHeight="1" outlineLevel="1" x14ac:dyDescent="0.15"/>
    <row r="3390" spans="2:13" s="1" customFormat="1" ht="15" hidden="1" customHeight="1" outlineLevel="1" x14ac:dyDescent="0.15">
      <c r="B3390" s="7"/>
      <c r="D3390" s="9" t="s">
        <v>17</v>
      </c>
      <c r="F3390" s="8" t="s">
        <v>9</v>
      </c>
      <c r="H3390" s="29">
        <f>H3386</f>
        <v>0</v>
      </c>
      <c r="I3390" s="29">
        <f>I3386</f>
        <v>0</v>
      </c>
      <c r="J3390" s="29">
        <f>J3386</f>
        <v>0</v>
      </c>
      <c r="K3390" s="29">
        <f>K3386</f>
        <v>0</v>
      </c>
      <c r="L3390" s="29">
        <f>L3386</f>
        <v>0</v>
      </c>
    </row>
    <row r="3391" spans="2:13" ht="4" hidden="1" customHeight="1" outlineLevel="1" x14ac:dyDescent="0.15">
      <c r="D3391" s="9"/>
      <c r="F3391" s="1"/>
      <c r="H3391" s="1"/>
      <c r="I3391" s="1"/>
      <c r="J3391" s="1"/>
      <c r="K3391" s="1"/>
      <c r="L3391" s="1"/>
    </row>
    <row r="3392" spans="2:13" s="1" customFormat="1" ht="15" hidden="1" customHeight="1" outlineLevel="1" x14ac:dyDescent="0.15">
      <c r="B3392" s="7"/>
      <c r="D3392" s="9" t="s">
        <v>249</v>
      </c>
      <c r="F3392" s="8" t="s">
        <v>9</v>
      </c>
      <c r="H3392" s="29">
        <f>IF(H3379&lt;H3368, H3385, 0)</f>
        <v>0</v>
      </c>
      <c r="I3392" s="29">
        <f>IF(I3379&lt;I3368, I3385, 0)</f>
        <v>0</v>
      </c>
      <c r="J3392" s="29">
        <f>IF(J3379&lt;J3368, J3385, 0)</f>
        <v>0</v>
      </c>
      <c r="K3392" s="29">
        <f>IF(K3379&lt;K3368, K3385, 0)</f>
        <v>0</v>
      </c>
      <c r="L3392" s="29">
        <f>IF(L3379&lt;L3368, L3385, 0)</f>
        <v>0</v>
      </c>
    </row>
    <row r="3393" spans="2:13" ht="4" hidden="1" customHeight="1" outlineLevel="1" x14ac:dyDescent="0.15">
      <c r="D3393" s="9"/>
      <c r="F3393" s="1"/>
      <c r="H3393" s="1"/>
      <c r="I3393" s="1"/>
      <c r="J3393" s="1"/>
      <c r="K3393" s="1"/>
      <c r="L3393" s="1"/>
    </row>
    <row r="3394" spans="2:13" s="1" customFormat="1" ht="15" hidden="1" customHeight="1" outlineLevel="1" x14ac:dyDescent="0.15">
      <c r="B3394" s="7"/>
      <c r="D3394" s="9" t="s">
        <v>11</v>
      </c>
      <c r="F3394" s="8" t="str">
        <f>ReportingCurrencyUnitLables</f>
        <v>USD 000s</v>
      </c>
      <c r="H3394" s="29">
        <f>H3368 * H3386 / 1000</f>
        <v>0</v>
      </c>
      <c r="I3394" s="29">
        <f>I3368 * I3386 / 1000</f>
        <v>0</v>
      </c>
      <c r="J3394" s="29">
        <f>J3368 * J3386 / 1000</f>
        <v>0</v>
      </c>
      <c r="K3394" s="29">
        <f>K3368 * K3386 / 1000</f>
        <v>0</v>
      </c>
      <c r="L3394" s="29">
        <f>L3368 * L3386 / 1000</f>
        <v>0</v>
      </c>
    </row>
    <row r="3395" spans="2:13" ht="4" hidden="1" customHeight="1" outlineLevel="1" x14ac:dyDescent="0.15">
      <c r="D3395" s="9"/>
      <c r="F3395" s="1"/>
      <c r="H3395" s="1"/>
      <c r="I3395" s="1"/>
      <c r="J3395" s="1"/>
      <c r="K3395" s="1"/>
      <c r="L3395" s="1"/>
    </row>
    <row r="3396" spans="2:13" s="1" customFormat="1" ht="15" hidden="1" customHeight="1" outlineLevel="1" x14ac:dyDescent="0.15">
      <c r="B3396" s="7"/>
      <c r="D3396" s="9" t="s">
        <v>13</v>
      </c>
      <c r="F3396" s="8" t="s">
        <v>14</v>
      </c>
      <c r="H3396" s="30">
        <f>IF(H3390=0,0,H3392 / H3390)</f>
        <v>0</v>
      </c>
      <c r="I3396" s="30">
        <f>IF(I3390=0,0,I3392 / I3390)</f>
        <v>0</v>
      </c>
      <c r="J3396" s="30">
        <f>IF(J3390=0,0,J3392 / J3390)</f>
        <v>0</v>
      </c>
      <c r="K3396" s="30">
        <f>IF(K3390=0,0,K3392 / K3390)</f>
        <v>0</v>
      </c>
      <c r="L3396" s="30">
        <f>IF(L3390=0,0,L3392 / L3390)</f>
        <v>0</v>
      </c>
    </row>
    <row r="3397" spans="2:13" ht="4" hidden="1" customHeight="1" outlineLevel="1" x14ac:dyDescent="0.15">
      <c r="D3397" s="9"/>
      <c r="F3397" s="1"/>
      <c r="H3397" s="1"/>
      <c r="I3397" s="1"/>
      <c r="J3397" s="1"/>
      <c r="K3397" s="1"/>
      <c r="L3397" s="1"/>
    </row>
    <row r="3398" spans="2:13" ht="15" hidden="1" customHeight="1" outlineLevel="1" x14ac:dyDescent="0.15">
      <c r="D3398" s="9" t="s">
        <v>302</v>
      </c>
      <c r="F3398" s="8" t="str">
        <f>ReportingCurrencyUnitLables</f>
        <v>USD 000s</v>
      </c>
      <c r="G3398" s="1"/>
      <c r="H3398" s="29">
        <f>MAX(0, H3368-H3379) * H3392 / 1000</f>
        <v>0</v>
      </c>
      <c r="I3398" s="29">
        <f t="shared" ref="I3398:L3398" si="109">MAX(0, I3368-I3379) * I3392 / 1000</f>
        <v>0</v>
      </c>
      <c r="J3398" s="29">
        <f t="shared" si="109"/>
        <v>0</v>
      </c>
      <c r="K3398" s="29">
        <f t="shared" si="109"/>
        <v>0</v>
      </c>
      <c r="L3398" s="29">
        <f t="shared" si="109"/>
        <v>0</v>
      </c>
    </row>
    <row r="3399" spans="2:13" ht="4" hidden="1" customHeight="1" outlineLevel="1" x14ac:dyDescent="0.15">
      <c r="D3399" s="9"/>
      <c r="F3399" s="1"/>
      <c r="H3399" s="1"/>
      <c r="I3399" s="1"/>
      <c r="J3399" s="1"/>
      <c r="K3399" s="1"/>
      <c r="L3399" s="1"/>
    </row>
    <row r="3400" spans="2:13" s="1" customFormat="1" ht="15" hidden="1" customHeight="1" outlineLevel="1" x14ac:dyDescent="0.15">
      <c r="B3400" s="7"/>
      <c r="D3400" s="9" t="s">
        <v>252</v>
      </c>
      <c r="F3400" s="8" t="s">
        <v>250</v>
      </c>
      <c r="H3400" s="30">
        <f>IF(H3394=0, 0, H3398/H3394)</f>
        <v>0</v>
      </c>
      <c r="I3400" s="30">
        <f>IF(I3394=0, 0, I3398/I3394)</f>
        <v>0</v>
      </c>
      <c r="J3400" s="30">
        <f>IF(J3394=0, 0, J3398/J3394)</f>
        <v>0</v>
      </c>
      <c r="K3400" s="30">
        <f>IF(K3394=0, 0, K3398/K3394)</f>
        <v>0</v>
      </c>
      <c r="L3400" s="30">
        <f>IF(L3394=0, 0, L3398/L3394)</f>
        <v>0</v>
      </c>
    </row>
    <row r="3401" spans="2:13" ht="4" hidden="1" customHeight="1" outlineLevel="1" x14ac:dyDescent="0.15">
      <c r="D3401" s="9"/>
      <c r="F3401" s="1"/>
      <c r="H3401" s="1"/>
      <c r="I3401" s="1"/>
      <c r="J3401" s="1"/>
      <c r="K3401" s="1"/>
      <c r="L3401" s="1"/>
    </row>
    <row r="3402" spans="2:13" s="1" customFormat="1" ht="15" hidden="1" customHeight="1" outlineLevel="1" x14ac:dyDescent="0.15">
      <c r="B3402" s="7"/>
      <c r="C3402" s="7"/>
      <c r="D3402" s="9" t="s">
        <v>251</v>
      </c>
      <c r="F3402" s="8" t="s">
        <v>259</v>
      </c>
      <c r="H3402" s="31"/>
      <c r="I3402" s="30">
        <f>IF(H3400=0, 0, -(I3400-H3400) / H3400)</f>
        <v>0</v>
      </c>
      <c r="J3402" s="30">
        <f>IF(I3400=0, 0, -(J3400-I3400) / I3400)</f>
        <v>0</v>
      </c>
      <c r="K3402" s="30">
        <f>IF(J3400=0, 0, -(K3400-J3400) / J3400)</f>
        <v>0</v>
      </c>
      <c r="L3402" s="30">
        <f>IF(K3400=0, 0, -(L3400-K3400) / K3400)</f>
        <v>0</v>
      </c>
    </row>
    <row r="3403" spans="2:13" hidden="1" outlineLevel="1" x14ac:dyDescent="0.15"/>
    <row r="3404" spans="2:13" s="1" customFormat="1" ht="18" hidden="1" customHeight="1" outlineLevel="1" x14ac:dyDescent="0.15">
      <c r="B3404" s="7"/>
      <c r="C3404" s="91" t="s">
        <v>241</v>
      </c>
      <c r="D3404" s="91"/>
      <c r="E3404" s="93">
        <f>IF(AND(J3355 = "Yes", OR(ISBLANK(Worker_Type_Filter), Worker_Type_Filter = H3360),
 OR(ISBLANK(Country_Filter), Country_Filter = J3360)), 1, 0)</f>
        <v>1</v>
      </c>
      <c r="F3404" s="92"/>
      <c r="G3404" s="92"/>
      <c r="H3404" s="92" t="s">
        <v>4</v>
      </c>
      <c r="I3404" s="92" t="s">
        <v>5</v>
      </c>
      <c r="J3404" s="92" t="s">
        <v>6</v>
      </c>
      <c r="K3404" s="92" t="s">
        <v>257</v>
      </c>
      <c r="L3404" s="92" t="s">
        <v>258</v>
      </c>
      <c r="M3404" s="92"/>
    </row>
    <row r="3405" spans="2:13" ht="10" hidden="1" customHeight="1" outlineLevel="1" x14ac:dyDescent="0.15">
      <c r="C3405" s="43" t="s">
        <v>248</v>
      </c>
    </row>
    <row r="3406" spans="2:13" ht="4" hidden="1" customHeight="1" outlineLevel="1" x14ac:dyDescent="0.15"/>
    <row r="3407" spans="2:13" s="1" customFormat="1" ht="15" hidden="1" customHeight="1" outlineLevel="1" x14ac:dyDescent="0.15">
      <c r="B3407" s="7"/>
      <c r="C3407" s="19">
        <v>1</v>
      </c>
      <c r="D3407" s="9" t="s">
        <v>17</v>
      </c>
      <c r="F3407" s="8" t="s">
        <v>9</v>
      </c>
      <c r="H3407" s="29">
        <f>H3390 * $E3404</f>
        <v>0</v>
      </c>
      <c r="I3407" s="29">
        <f>I3390 * $E3404</f>
        <v>0</v>
      </c>
      <c r="J3407" s="29">
        <f>J3390 * $E3404</f>
        <v>0</v>
      </c>
      <c r="K3407" s="29">
        <f>K3390 * $E3404</f>
        <v>0</v>
      </c>
      <c r="L3407" s="29">
        <f>L3390 * $E3404</f>
        <v>0</v>
      </c>
    </row>
    <row r="3408" spans="2:13" ht="4" hidden="1" customHeight="1" outlineLevel="1" x14ac:dyDescent="0.15">
      <c r="D3408" s="9"/>
      <c r="F3408" s="1"/>
      <c r="H3408" s="1"/>
      <c r="I3408" s="1"/>
      <c r="J3408" s="1"/>
      <c r="K3408" s="1"/>
      <c r="L3408" s="1"/>
    </row>
    <row r="3409" spans="2:14" s="1" customFormat="1" ht="15" hidden="1" customHeight="1" outlineLevel="1" x14ac:dyDescent="0.15">
      <c r="B3409" s="7"/>
      <c r="C3409" s="19">
        <v>2</v>
      </c>
      <c r="D3409" s="9" t="s">
        <v>249</v>
      </c>
      <c r="F3409" s="8" t="s">
        <v>9</v>
      </c>
      <c r="H3409" s="29">
        <f>H3392 * $E3404</f>
        <v>0</v>
      </c>
      <c r="I3409" s="29">
        <f>I3392 * $E3404</f>
        <v>0</v>
      </c>
      <c r="J3409" s="29">
        <f>J3392 * $E3404</f>
        <v>0</v>
      </c>
      <c r="K3409" s="29">
        <f>K3392 * $E3404</f>
        <v>0</v>
      </c>
      <c r="L3409" s="29">
        <f>L3392 * $E3404</f>
        <v>0</v>
      </c>
    </row>
    <row r="3410" spans="2:14" ht="4" hidden="1" customHeight="1" outlineLevel="1" x14ac:dyDescent="0.15">
      <c r="D3410" s="9"/>
      <c r="F3410" s="1"/>
      <c r="H3410" s="1"/>
      <c r="I3410" s="1"/>
      <c r="J3410" s="1"/>
      <c r="K3410" s="1"/>
      <c r="L3410" s="1"/>
    </row>
    <row r="3411" spans="2:14" s="1" customFormat="1" ht="15" hidden="1" customHeight="1" outlineLevel="1" x14ac:dyDescent="0.15">
      <c r="B3411" s="7"/>
      <c r="C3411" s="19">
        <v>3</v>
      </c>
      <c r="D3411" s="9" t="s">
        <v>11</v>
      </c>
      <c r="F3411" s="8" t="str">
        <f>ReportingCurrencyUnitLables</f>
        <v>USD 000s</v>
      </c>
      <c r="H3411" s="29">
        <f>H3394 * $E3404</f>
        <v>0</v>
      </c>
      <c r="I3411" s="29">
        <f>I3394 * $E3404</f>
        <v>0</v>
      </c>
      <c r="J3411" s="29">
        <f>J3394 * $E3404</f>
        <v>0</v>
      </c>
      <c r="K3411" s="29">
        <f>K3394 * $E3404</f>
        <v>0</v>
      </c>
      <c r="L3411" s="29">
        <f>L3394 * $E3404</f>
        <v>0</v>
      </c>
    </row>
    <row r="3412" spans="2:14" ht="4" hidden="1" customHeight="1" outlineLevel="1" x14ac:dyDescent="0.15">
      <c r="D3412" s="9"/>
      <c r="F3412" s="1"/>
      <c r="H3412" s="1"/>
      <c r="I3412" s="1"/>
      <c r="J3412" s="1"/>
      <c r="K3412" s="1"/>
      <c r="L3412" s="1"/>
    </row>
    <row r="3413" spans="2:14" s="1" customFormat="1" ht="15" hidden="1" customHeight="1" outlineLevel="1" x14ac:dyDescent="0.15">
      <c r="B3413" s="7"/>
      <c r="C3413" s="19">
        <v>4</v>
      </c>
      <c r="D3413" s="9" t="s">
        <v>256</v>
      </c>
      <c r="F3413" s="8" t="str">
        <f>ReportingCurrencyUnitLables</f>
        <v>USD 000s</v>
      </c>
      <c r="H3413" s="29">
        <f>H3398 * $E3404</f>
        <v>0</v>
      </c>
      <c r="I3413" s="29">
        <f>I3398 * $E3404</f>
        <v>0</v>
      </c>
      <c r="J3413" s="29">
        <f>J3398 * $E3404</f>
        <v>0</v>
      </c>
      <c r="K3413" s="29">
        <f>K3398 * $E3404</f>
        <v>0</v>
      </c>
      <c r="L3413" s="29">
        <f>L3398 * $E3404</f>
        <v>0</v>
      </c>
    </row>
    <row r="3414" spans="2:14" ht="4" hidden="1" customHeight="1" outlineLevel="1" x14ac:dyDescent="0.15">
      <c r="D3414" s="9"/>
      <c r="F3414" s="1"/>
      <c r="H3414" s="1"/>
      <c r="I3414" s="1"/>
      <c r="J3414" s="1"/>
      <c r="K3414" s="1"/>
      <c r="L3414" s="1"/>
    </row>
    <row r="3415" spans="2:14" ht="10" hidden="1" customHeight="1" outlineLevel="1" x14ac:dyDescent="0.15">
      <c r="B3415" s="44"/>
      <c r="C3415" s="41"/>
      <c r="D3415" s="41"/>
      <c r="E3415" s="41"/>
      <c r="F3415" s="41"/>
      <c r="G3415" s="41"/>
      <c r="H3415" s="41"/>
      <c r="I3415" s="45"/>
      <c r="J3415" s="45"/>
      <c r="K3415" s="45"/>
      <c r="L3415" s="41"/>
      <c r="M3415" s="41"/>
      <c r="N3415" s="1"/>
    </row>
    <row r="3416" spans="2:14" ht="10" customHeight="1" x14ac:dyDescent="0.15">
      <c r="B3416" s="44"/>
      <c r="C3416" s="41"/>
      <c r="D3416" s="41"/>
      <c r="E3416" s="41"/>
      <c r="F3416" s="41"/>
      <c r="G3416" s="41"/>
      <c r="H3416" s="41"/>
      <c r="I3416" s="45"/>
      <c r="J3416" s="45"/>
      <c r="K3416" s="45"/>
      <c r="L3416" s="41"/>
      <c r="M3416" s="41"/>
      <c r="N3416" s="1"/>
    </row>
    <row r="3417" spans="2:14" s="1" customFormat="1" ht="19" collapsed="1" x14ac:dyDescent="0.15">
      <c r="B3417" s="83" cm="1">
        <f t="array" aca="1" ref="B3417" ca="1">MAX($B$2:OFFSET(B3417,-1,0)+1)</f>
        <v>56</v>
      </c>
      <c r="C3417" s="84" t="str">
        <f>UPPER(J3422) &amp;" / " &amp; K3422  &amp; " / " &amp; L3422 &amp; " / " &amp; H3422</f>
        <v xml:space="preserve"> /  /  / </v>
      </c>
      <c r="D3417" s="84"/>
      <c r="E3417" s="41"/>
      <c r="F3417" s="41"/>
      <c r="G3417" s="41"/>
      <c r="H3417" s="61" t="str">
        <f>IF(COUNTIF(E3419:E3475, "!")&gt;0, "!", "")</f>
        <v/>
      </c>
      <c r="I3417" s="18" t="s">
        <v>240</v>
      </c>
      <c r="J3417" s="2" t="s">
        <v>210</v>
      </c>
      <c r="K3417" s="18" t="s">
        <v>267</v>
      </c>
      <c r="L3417" s="42">
        <f>E3466</f>
        <v>1</v>
      </c>
      <c r="M3417" s="41"/>
    </row>
    <row r="3418" spans="2:14" s="1" customFormat="1" ht="4" hidden="1" customHeight="1" outlineLevel="1" x14ac:dyDescent="0.15">
      <c r="B3418" s="88"/>
      <c r="C3418" s="89"/>
      <c r="D3418" s="89"/>
      <c r="E3418" s="89"/>
      <c r="F3418" s="89"/>
      <c r="G3418" s="89"/>
      <c r="H3418" s="89"/>
      <c r="I3418" s="90"/>
      <c r="J3418" s="90"/>
      <c r="K3418" s="90"/>
      <c r="L3418" s="89"/>
      <c r="M3418" s="89"/>
    </row>
    <row r="3419" spans="2:14" ht="10" hidden="1" customHeight="1" outlineLevel="1" x14ac:dyDescent="0.15"/>
    <row r="3420" spans="2:14" ht="15" hidden="1" customHeight="1" outlineLevel="1" x14ac:dyDescent="0.15">
      <c r="D3420" s="1"/>
      <c r="E3420" s="1"/>
      <c r="H3420" s="4" t="s">
        <v>1</v>
      </c>
      <c r="J3420" s="4" t="s">
        <v>0</v>
      </c>
      <c r="K3420" s="4" t="s">
        <v>209</v>
      </c>
      <c r="L3420" s="4" t="s">
        <v>264</v>
      </c>
    </row>
    <row r="3421" spans="2:14" ht="5" hidden="1" customHeight="1" outlineLevel="1" x14ac:dyDescent="0.15">
      <c r="D3421" s="1"/>
      <c r="E3421" s="1"/>
      <c r="H3421" s="1"/>
      <c r="J3421" s="1"/>
      <c r="K3421" s="1"/>
      <c r="L3421" s="1"/>
    </row>
    <row r="3422" spans="2:14" ht="15" hidden="1" customHeight="1" outlineLevel="1" x14ac:dyDescent="0.15">
      <c r="D3422" s="9" t="s">
        <v>2</v>
      </c>
      <c r="E3422" s="1"/>
      <c r="H3422" s="2"/>
      <c r="J3422" s="2"/>
      <c r="K3422" s="2"/>
      <c r="L3422" s="2"/>
    </row>
    <row r="3423" spans="2:14" hidden="1" outlineLevel="1" x14ac:dyDescent="0.15">
      <c r="D3423" s="1"/>
      <c r="E3423" s="1"/>
      <c r="F3423" s="1"/>
      <c r="H3423" s="1"/>
      <c r="I3423" s="1"/>
      <c r="J3423" s="1"/>
      <c r="K3423" s="1"/>
      <c r="L3423" s="1"/>
    </row>
    <row r="3424" spans="2:14" s="1" customFormat="1" ht="18" hidden="1" customHeight="1" outlineLevel="1" x14ac:dyDescent="0.15">
      <c r="B3424" s="7"/>
      <c r="C3424" s="91" t="s">
        <v>3</v>
      </c>
      <c r="D3424" s="91"/>
      <c r="E3424" s="91"/>
      <c r="F3424" s="92"/>
      <c r="G3424" s="92"/>
      <c r="H3424" s="92" t="s">
        <v>4</v>
      </c>
      <c r="I3424" s="92" t="s">
        <v>5</v>
      </c>
      <c r="J3424" s="92" t="s">
        <v>6</v>
      </c>
      <c r="K3424" s="92" t="s">
        <v>257</v>
      </c>
      <c r="L3424" s="92" t="s">
        <v>258</v>
      </c>
      <c r="M3424" s="92"/>
    </row>
    <row r="3425" spans="2:13" ht="10" hidden="1" customHeight="1" outlineLevel="1" x14ac:dyDescent="0.15">
      <c r="H3425" s="1"/>
      <c r="I3425" s="1"/>
      <c r="J3425" s="1"/>
      <c r="K3425" s="1"/>
      <c r="L3425" s="1"/>
    </row>
    <row r="3426" spans="2:13" s="1" customFormat="1" ht="15" hidden="1" customHeight="1" outlineLevel="1" x14ac:dyDescent="0.15">
      <c r="B3426" s="7"/>
      <c r="D3426" s="9" t="s">
        <v>3</v>
      </c>
      <c r="F3426" s="17" t="s">
        <v>321</v>
      </c>
      <c r="H3426" s="22"/>
      <c r="I3426" s="22"/>
      <c r="J3426" s="22"/>
      <c r="K3426" s="22"/>
      <c r="L3426" s="22"/>
    </row>
    <row r="3427" spans="2:13" ht="4" hidden="1" customHeight="1" outlineLevel="1" x14ac:dyDescent="0.15">
      <c r="D3427" s="1"/>
      <c r="E3427" s="1"/>
      <c r="F3427" s="1"/>
      <c r="H3427" s="1"/>
      <c r="I3427" s="1"/>
      <c r="J3427" s="1"/>
      <c r="K3427" s="1"/>
      <c r="L3427" s="1"/>
    </row>
    <row r="3428" spans="2:13" s="1" customFormat="1" ht="15" hidden="1" customHeight="1" outlineLevel="1" x14ac:dyDescent="0.15">
      <c r="B3428" s="7"/>
      <c r="D3428" s="9" t="s">
        <v>246</v>
      </c>
      <c r="F3428" s="8" t="str">
        <f>F3430 &amp; ":" &amp; F3426</f>
        <v>USD:[currency code]</v>
      </c>
      <c r="H3428" s="24"/>
      <c r="I3428" s="24"/>
      <c r="J3428" s="24"/>
      <c r="K3428" s="24"/>
      <c r="L3428" s="24"/>
    </row>
    <row r="3429" spans="2:13" ht="4" hidden="1" customHeight="1" outlineLevel="1" x14ac:dyDescent="0.15">
      <c r="D3429" s="1"/>
      <c r="E3429" s="1"/>
      <c r="F3429" s="1"/>
      <c r="H3429" s="1"/>
      <c r="I3429" s="1"/>
      <c r="J3429" s="1"/>
      <c r="K3429" s="1"/>
      <c r="L3429" s="1"/>
    </row>
    <row r="3430" spans="2:13" s="1" customFormat="1" ht="15" hidden="1" customHeight="1" outlineLevel="1" x14ac:dyDescent="0.15">
      <c r="B3430" s="7"/>
      <c r="D3430" s="9" t="s">
        <v>16</v>
      </c>
      <c r="F3430" s="8" t="str">
        <f>ReportingCurrency</f>
        <v>USD</v>
      </c>
      <c r="H3430" s="28">
        <f>IF(H3428=0, 0, H3426/H3428)</f>
        <v>0</v>
      </c>
      <c r="I3430" s="28">
        <f>IF(I3428=0, 0, I3426/I3428)</f>
        <v>0</v>
      </c>
      <c r="J3430" s="28">
        <f>IF(J3428=0, 0, J3426/J3428)</f>
        <v>0</v>
      </c>
      <c r="K3430" s="28">
        <f>IF(K3428=0, 0, K3426/K3428)</f>
        <v>0</v>
      </c>
      <c r="L3430" s="28">
        <f>IF(L3428=0, 0, L3426/L3428)</f>
        <v>0</v>
      </c>
    </row>
    <row r="3431" spans="2:13" ht="4" hidden="1" customHeight="1" outlineLevel="1" x14ac:dyDescent="0.15">
      <c r="D3431" s="1"/>
      <c r="E3431" s="1"/>
      <c r="F3431" s="1"/>
      <c r="H3431" s="1"/>
      <c r="I3431" s="1"/>
      <c r="J3431" s="1"/>
      <c r="K3431" s="1"/>
      <c r="L3431" s="1"/>
    </row>
    <row r="3432" spans="2:13" s="1" customFormat="1" ht="15" hidden="1" customHeight="1" outlineLevel="1" x14ac:dyDescent="0.15">
      <c r="B3432" s="7"/>
      <c r="D3432" s="9" t="s">
        <v>253</v>
      </c>
      <c r="F3432" s="8" t="s">
        <v>254</v>
      </c>
      <c r="H3432" s="2"/>
      <c r="I3432" s="2"/>
      <c r="J3432" s="2"/>
      <c r="K3432" s="2"/>
      <c r="L3432" s="2"/>
    </row>
    <row r="3433" spans="2:13" ht="4" hidden="1" customHeight="1" outlineLevel="1" x14ac:dyDescent="0.15">
      <c r="D3433" s="1"/>
      <c r="E3433" s="1"/>
      <c r="F3433" s="1"/>
      <c r="H3433" s="1"/>
      <c r="I3433" s="1"/>
      <c r="J3433" s="1"/>
      <c r="K3433" s="1"/>
      <c r="L3433" s="1"/>
    </row>
    <row r="3434" spans="2:13" s="1" customFormat="1" ht="15" hidden="1" customHeight="1" outlineLevel="1" x14ac:dyDescent="0.15">
      <c r="B3434" s="7"/>
      <c r="D3434" s="9" t="s">
        <v>280</v>
      </c>
      <c r="F3434" s="8" t="s">
        <v>255</v>
      </c>
      <c r="H3434" s="25"/>
      <c r="I3434" s="25"/>
      <c r="J3434" s="25"/>
      <c r="K3434" s="25"/>
      <c r="L3434" s="25"/>
    </row>
    <row r="3435" spans="2:13" hidden="1" outlineLevel="1" x14ac:dyDescent="0.15">
      <c r="D3435" s="1"/>
      <c r="E3435" s="1"/>
      <c r="F3435" s="1"/>
      <c r="H3435" s="1"/>
      <c r="I3435" s="1"/>
      <c r="J3435" s="1"/>
      <c r="K3435" s="1"/>
      <c r="L3435" s="1"/>
    </row>
    <row r="3436" spans="2:13" s="1" customFormat="1" ht="18" hidden="1" customHeight="1" outlineLevel="1" x14ac:dyDescent="0.15">
      <c r="B3436" s="7"/>
      <c r="C3436" s="91" t="s">
        <v>311</v>
      </c>
      <c r="D3436" s="91"/>
      <c r="E3436" s="91"/>
      <c r="F3436" s="92"/>
      <c r="G3436" s="92"/>
      <c r="H3436" s="92" t="s">
        <v>4</v>
      </c>
      <c r="I3436" s="92" t="s">
        <v>5</v>
      </c>
      <c r="J3436" s="92" t="s">
        <v>6</v>
      </c>
      <c r="K3436" s="92" t="s">
        <v>257</v>
      </c>
      <c r="L3436" s="92" t="s">
        <v>258</v>
      </c>
      <c r="M3436" s="92"/>
    </row>
    <row r="3437" spans="2:13" ht="10" hidden="1" customHeight="1" outlineLevel="1" x14ac:dyDescent="0.15">
      <c r="H3437" s="1"/>
      <c r="I3437" s="1"/>
      <c r="J3437" s="1"/>
      <c r="K3437" s="1"/>
      <c r="L3437" s="1"/>
    </row>
    <row r="3438" spans="2:13" s="1" customFormat="1" ht="15" hidden="1" customHeight="1" outlineLevel="1" x14ac:dyDescent="0.15">
      <c r="B3438" s="7"/>
      <c r="C3438" s="62"/>
      <c r="D3438" s="9" t="s">
        <v>318</v>
      </c>
      <c r="E3438"/>
      <c r="F3438" s="58" t="str">
        <f>F3426</f>
        <v>[currency code]</v>
      </c>
      <c r="H3438" s="23"/>
      <c r="I3438" s="23"/>
      <c r="J3438" s="23"/>
      <c r="K3438" s="23"/>
      <c r="L3438" s="23"/>
    </row>
    <row r="3439" spans="2:13" ht="10" hidden="1" customHeight="1" outlineLevel="1" x14ac:dyDescent="0.15">
      <c r="D3439" s="1"/>
      <c r="F3439" s="1"/>
      <c r="H3439" s="1"/>
      <c r="I3439" s="1"/>
      <c r="J3439" s="1"/>
      <c r="K3439" s="1"/>
      <c r="L3439" s="1"/>
    </row>
    <row r="3440" spans="2:13" ht="15" hidden="1" customHeight="1" outlineLevel="1" x14ac:dyDescent="0.15">
      <c r="D3440" s="60"/>
      <c r="F3440" s="1"/>
      <c r="H3440" s="98" t="s">
        <v>312</v>
      </c>
      <c r="I3440" s="1"/>
      <c r="J3440" s="1"/>
      <c r="K3440" s="1"/>
      <c r="L3440" s="1"/>
    </row>
    <row r="3441" spans="2:13" s="1" customFormat="1" ht="15" hidden="1" customHeight="1" outlineLevel="1" x14ac:dyDescent="0.15">
      <c r="B3441" s="7"/>
      <c r="D3441" s="9" t="s">
        <v>319</v>
      </c>
      <c r="E3441"/>
      <c r="F3441" s="8" t="str">
        <f t="shared" ref="F3441" si="110">ReportingCurrency</f>
        <v>USD</v>
      </c>
      <c r="H3441" s="28">
        <f>IF(H3428=0, 0, H3438/H3428)</f>
        <v>0</v>
      </c>
      <c r="I3441" s="28">
        <f>IF(I3428=0, 0, I3438/I3428)</f>
        <v>0</v>
      </c>
      <c r="J3441" s="28">
        <f>IF(J3428=0, 0, J3438/J3428)</f>
        <v>0</v>
      </c>
      <c r="K3441" s="28">
        <f>IF(K3428=0, 0, K3438/K3428)</f>
        <v>0</v>
      </c>
      <c r="L3441" s="28">
        <f>IF(L3428=0, 0, L3438/L3428)</f>
        <v>0</v>
      </c>
    </row>
    <row r="3442" spans="2:13" hidden="1" outlineLevel="1" x14ac:dyDescent="0.15"/>
    <row r="3443" spans="2:13" s="1" customFormat="1" ht="18" hidden="1" customHeight="1" outlineLevel="1" x14ac:dyDescent="0.15">
      <c r="B3443" s="7"/>
      <c r="C3443" s="91" t="s">
        <v>8</v>
      </c>
      <c r="D3443" s="91"/>
      <c r="E3443" s="91"/>
      <c r="F3443" s="92"/>
      <c r="G3443" s="92"/>
      <c r="H3443" s="92" t="s">
        <v>4</v>
      </c>
      <c r="I3443" s="92" t="s">
        <v>5</v>
      </c>
      <c r="J3443" s="92" t="s">
        <v>6</v>
      </c>
      <c r="K3443" s="92" t="s">
        <v>257</v>
      </c>
      <c r="L3443" s="92" t="s">
        <v>258</v>
      </c>
      <c r="M3443" s="92"/>
    </row>
    <row r="3444" spans="2:13" ht="10" hidden="1" customHeight="1" outlineLevel="1" x14ac:dyDescent="0.15">
      <c r="H3444" s="1"/>
      <c r="I3444" s="1"/>
      <c r="J3444" s="1"/>
      <c r="K3444" s="1"/>
      <c r="L3444" s="1"/>
    </row>
    <row r="3445" spans="2:13" ht="15" hidden="1" customHeight="1" outlineLevel="1" x14ac:dyDescent="0.15">
      <c r="D3445" s="9" t="s">
        <v>8</v>
      </c>
      <c r="F3445" s="1"/>
      <c r="H3445" s="99" t="str" cm="1">
        <f t="array" ref="H3445">IF(OR(E3446:E3447 = "!"), "Red alert = missing data","")</f>
        <v/>
      </c>
      <c r="I3445" s="1"/>
      <c r="J3445" s="1"/>
      <c r="K3445" s="1"/>
      <c r="L3445" s="1"/>
    </row>
    <row r="3446" spans="2:13" s="1" customFormat="1" ht="15" hidden="1" customHeight="1" outlineLevel="1" x14ac:dyDescent="0.15">
      <c r="B3446" s="7"/>
      <c r="D3446" s="59" t="s">
        <v>309</v>
      </c>
      <c r="E3446" s="61" t="str" cm="1">
        <f t="array" ref="E3446">IF(MAX((H3441:L3441&gt;=H3430:L3430) * (H3441:L3441 &lt;&gt; 0) * (H3446:L3446=0)) &gt;0, "!", "")</f>
        <v/>
      </c>
      <c r="F3446" s="8" t="s">
        <v>18</v>
      </c>
      <c r="H3446" s="23"/>
      <c r="I3446" s="23"/>
      <c r="J3446" s="23"/>
      <c r="K3446" s="23"/>
      <c r="L3446" s="23"/>
    </row>
    <row r="3447" spans="2:13" s="1" customFormat="1" ht="15" hidden="1" customHeight="1" outlineLevel="1" x14ac:dyDescent="0.15">
      <c r="B3447" s="7"/>
      <c r="D3447" s="59" t="s">
        <v>310</v>
      </c>
      <c r="E3447" s="61" t="str" cm="1">
        <f t="array" ref="E3447">IF(MAX((H3441:L3441&lt;H3430:L3430) * (H3441:L3441 &lt;&gt; 0) * (H3447:L3447=0)) &gt;0, "!", "")</f>
        <v/>
      </c>
      <c r="F3447" s="8" t="s">
        <v>18</v>
      </c>
      <c r="H3447" s="23"/>
      <c r="I3447" s="23"/>
      <c r="J3447" s="23"/>
      <c r="K3447" s="23"/>
      <c r="L3447" s="23"/>
    </row>
    <row r="3448" spans="2:13" s="1" customFormat="1" ht="15" hidden="1" customHeight="1" outlineLevel="1" x14ac:dyDescent="0.15">
      <c r="B3448" s="7"/>
      <c r="D3448" s="59" t="s">
        <v>305</v>
      </c>
      <c r="E3448"/>
      <c r="F3448" s="8" t="s">
        <v>18</v>
      </c>
      <c r="H3448" s="29">
        <f>H3446+IF(H3441&lt;H3430, H3447, 0)</f>
        <v>0</v>
      </c>
      <c r="I3448" s="29">
        <f>I3446+IF(I3441&lt;I3430, I3447, 0)</f>
        <v>0</v>
      </c>
      <c r="J3448" s="29">
        <f>J3446+IF(J3441&lt;J3430, J3447, 0)</f>
        <v>0</v>
      </c>
      <c r="K3448" s="29">
        <f>K3446+IF(K3441&lt;K3430, K3447, 0)</f>
        <v>0</v>
      </c>
      <c r="L3448" s="29">
        <f>L3446+IF(L3441&lt;L3430, L3447, 0)</f>
        <v>0</v>
      </c>
    </row>
    <row r="3449" spans="2:13" hidden="1" outlineLevel="1" x14ac:dyDescent="0.15">
      <c r="D3449" s="1"/>
      <c r="E3449" s="1"/>
      <c r="F3449" s="1"/>
      <c r="H3449" s="1"/>
      <c r="I3449" s="1"/>
      <c r="J3449" s="1"/>
      <c r="K3449" s="1"/>
      <c r="L3449" s="1"/>
    </row>
    <row r="3450" spans="2:13" s="1" customFormat="1" ht="18" hidden="1" customHeight="1" outlineLevel="1" x14ac:dyDescent="0.15">
      <c r="B3450" s="7"/>
      <c r="C3450" s="91" t="s">
        <v>10</v>
      </c>
      <c r="D3450" s="91"/>
      <c r="E3450" s="91"/>
      <c r="F3450" s="92"/>
      <c r="G3450" s="92"/>
      <c r="H3450" s="97" t="s">
        <v>4</v>
      </c>
      <c r="I3450" s="92" t="s">
        <v>5</v>
      </c>
      <c r="J3450" s="92" t="s">
        <v>6</v>
      </c>
      <c r="K3450" s="92" t="s">
        <v>257</v>
      </c>
      <c r="L3450" s="92" t="s">
        <v>258</v>
      </c>
      <c r="M3450" s="92"/>
    </row>
    <row r="3451" spans="2:13" ht="10" hidden="1" customHeight="1" outlineLevel="1" x14ac:dyDescent="0.15"/>
    <row r="3452" spans="2:13" s="1" customFormat="1" ht="15" hidden="1" customHeight="1" outlineLevel="1" x14ac:dyDescent="0.15">
      <c r="B3452" s="7"/>
      <c r="D3452" s="9" t="s">
        <v>17</v>
      </c>
      <c r="F3452" s="8" t="s">
        <v>9</v>
      </c>
      <c r="H3452" s="29">
        <f>H3448</f>
        <v>0</v>
      </c>
      <c r="I3452" s="29">
        <f>I3448</f>
        <v>0</v>
      </c>
      <c r="J3452" s="29">
        <f>J3448</f>
        <v>0</v>
      </c>
      <c r="K3452" s="29">
        <f>K3448</f>
        <v>0</v>
      </c>
      <c r="L3452" s="29">
        <f>L3448</f>
        <v>0</v>
      </c>
    </row>
    <row r="3453" spans="2:13" ht="4" hidden="1" customHeight="1" outlineLevel="1" x14ac:dyDescent="0.15">
      <c r="D3453" s="9"/>
      <c r="F3453" s="1"/>
      <c r="H3453" s="1"/>
      <c r="I3453" s="1"/>
      <c r="J3453" s="1"/>
      <c r="K3453" s="1"/>
      <c r="L3453" s="1"/>
    </row>
    <row r="3454" spans="2:13" s="1" customFormat="1" ht="15" hidden="1" customHeight="1" outlineLevel="1" x14ac:dyDescent="0.15">
      <c r="B3454" s="7"/>
      <c r="D3454" s="9" t="s">
        <v>249</v>
      </c>
      <c r="F3454" s="8" t="s">
        <v>9</v>
      </c>
      <c r="H3454" s="29">
        <f>IF(H3441&lt;H3430, H3447, 0)</f>
        <v>0</v>
      </c>
      <c r="I3454" s="29">
        <f>IF(I3441&lt;I3430, I3447, 0)</f>
        <v>0</v>
      </c>
      <c r="J3454" s="29">
        <f>IF(J3441&lt;J3430, J3447, 0)</f>
        <v>0</v>
      </c>
      <c r="K3454" s="29">
        <f>IF(K3441&lt;K3430, K3447, 0)</f>
        <v>0</v>
      </c>
      <c r="L3454" s="29">
        <f>IF(L3441&lt;L3430, L3447, 0)</f>
        <v>0</v>
      </c>
    </row>
    <row r="3455" spans="2:13" ht="4" hidden="1" customHeight="1" outlineLevel="1" x14ac:dyDescent="0.15">
      <c r="D3455" s="9"/>
      <c r="F3455" s="1"/>
      <c r="H3455" s="1"/>
      <c r="I3455" s="1"/>
      <c r="J3455" s="1"/>
      <c r="K3455" s="1"/>
      <c r="L3455" s="1"/>
    </row>
    <row r="3456" spans="2:13" s="1" customFormat="1" ht="15" hidden="1" customHeight="1" outlineLevel="1" x14ac:dyDescent="0.15">
      <c r="B3456" s="7"/>
      <c r="D3456" s="9" t="s">
        <v>11</v>
      </c>
      <c r="F3456" s="8" t="str">
        <f>ReportingCurrencyUnitLables</f>
        <v>USD 000s</v>
      </c>
      <c r="H3456" s="29">
        <f>H3430 * H3448 / 1000</f>
        <v>0</v>
      </c>
      <c r="I3456" s="29">
        <f>I3430 * I3448 / 1000</f>
        <v>0</v>
      </c>
      <c r="J3456" s="29">
        <f>J3430 * J3448 / 1000</f>
        <v>0</v>
      </c>
      <c r="K3456" s="29">
        <f>K3430 * K3448 / 1000</f>
        <v>0</v>
      </c>
      <c r="L3456" s="29">
        <f>L3430 * L3448 / 1000</f>
        <v>0</v>
      </c>
    </row>
    <row r="3457" spans="2:13" ht="4" hidden="1" customHeight="1" outlineLevel="1" x14ac:dyDescent="0.15">
      <c r="D3457" s="9"/>
      <c r="F3457" s="1"/>
      <c r="H3457" s="1"/>
      <c r="I3457" s="1"/>
      <c r="J3457" s="1"/>
      <c r="K3457" s="1"/>
      <c r="L3457" s="1"/>
    </row>
    <row r="3458" spans="2:13" s="1" customFormat="1" ht="15" hidden="1" customHeight="1" outlineLevel="1" x14ac:dyDescent="0.15">
      <c r="B3458" s="7"/>
      <c r="D3458" s="9" t="s">
        <v>13</v>
      </c>
      <c r="F3458" s="8" t="s">
        <v>14</v>
      </c>
      <c r="H3458" s="30">
        <f>IF(H3452=0,0,H3454 / H3452)</f>
        <v>0</v>
      </c>
      <c r="I3458" s="30">
        <f>IF(I3452=0,0,I3454 / I3452)</f>
        <v>0</v>
      </c>
      <c r="J3458" s="30">
        <f>IF(J3452=0,0,J3454 / J3452)</f>
        <v>0</v>
      </c>
      <c r="K3458" s="30">
        <f>IF(K3452=0,0,K3454 / K3452)</f>
        <v>0</v>
      </c>
      <c r="L3458" s="30">
        <f>IF(L3452=0,0,L3454 / L3452)</f>
        <v>0</v>
      </c>
    </row>
    <row r="3459" spans="2:13" ht="4" hidden="1" customHeight="1" outlineLevel="1" x14ac:dyDescent="0.15">
      <c r="D3459" s="9"/>
      <c r="F3459" s="1"/>
      <c r="H3459" s="1"/>
      <c r="I3459" s="1"/>
      <c r="J3459" s="1"/>
      <c r="K3459" s="1"/>
      <c r="L3459" s="1"/>
    </row>
    <row r="3460" spans="2:13" ht="15" hidden="1" customHeight="1" outlineLevel="1" x14ac:dyDescent="0.15">
      <c r="D3460" s="9" t="s">
        <v>302</v>
      </c>
      <c r="F3460" s="8" t="str">
        <f>ReportingCurrencyUnitLables</f>
        <v>USD 000s</v>
      </c>
      <c r="G3460" s="1"/>
      <c r="H3460" s="29">
        <f>MAX(0, H3430-H3441) * H3454 / 1000</f>
        <v>0</v>
      </c>
      <c r="I3460" s="29">
        <f t="shared" ref="I3460:L3460" si="111">MAX(0, I3430-I3441) * I3454 / 1000</f>
        <v>0</v>
      </c>
      <c r="J3460" s="29">
        <f t="shared" si="111"/>
        <v>0</v>
      </c>
      <c r="K3460" s="29">
        <f t="shared" si="111"/>
        <v>0</v>
      </c>
      <c r="L3460" s="29">
        <f t="shared" si="111"/>
        <v>0</v>
      </c>
    </row>
    <row r="3461" spans="2:13" ht="4" hidden="1" customHeight="1" outlineLevel="1" x14ac:dyDescent="0.15">
      <c r="D3461" s="9"/>
      <c r="F3461" s="1"/>
      <c r="H3461" s="1"/>
      <c r="I3461" s="1"/>
      <c r="J3461" s="1"/>
      <c r="K3461" s="1"/>
      <c r="L3461" s="1"/>
    </row>
    <row r="3462" spans="2:13" s="1" customFormat="1" ht="15" hidden="1" customHeight="1" outlineLevel="1" x14ac:dyDescent="0.15">
      <c r="B3462" s="7"/>
      <c r="D3462" s="9" t="s">
        <v>252</v>
      </c>
      <c r="F3462" s="8" t="s">
        <v>250</v>
      </c>
      <c r="H3462" s="30">
        <f>IF(H3456=0, 0, H3460/H3456)</f>
        <v>0</v>
      </c>
      <c r="I3462" s="30">
        <f>IF(I3456=0, 0, I3460/I3456)</f>
        <v>0</v>
      </c>
      <c r="J3462" s="30">
        <f>IF(J3456=0, 0, J3460/J3456)</f>
        <v>0</v>
      </c>
      <c r="K3462" s="30">
        <f>IF(K3456=0, 0, K3460/K3456)</f>
        <v>0</v>
      </c>
      <c r="L3462" s="30">
        <f>IF(L3456=0, 0, L3460/L3456)</f>
        <v>0</v>
      </c>
    </row>
    <row r="3463" spans="2:13" ht="4" hidden="1" customHeight="1" outlineLevel="1" x14ac:dyDescent="0.15">
      <c r="D3463" s="9"/>
      <c r="F3463" s="1"/>
      <c r="H3463" s="1"/>
      <c r="I3463" s="1"/>
      <c r="J3463" s="1"/>
      <c r="K3463" s="1"/>
      <c r="L3463" s="1"/>
    </row>
    <row r="3464" spans="2:13" s="1" customFormat="1" ht="15" hidden="1" customHeight="1" outlineLevel="1" x14ac:dyDescent="0.15">
      <c r="B3464" s="7"/>
      <c r="C3464" s="7"/>
      <c r="D3464" s="9" t="s">
        <v>251</v>
      </c>
      <c r="F3464" s="8" t="s">
        <v>259</v>
      </c>
      <c r="H3464" s="31"/>
      <c r="I3464" s="30">
        <f>IF(H3462=0, 0, -(I3462-H3462) / H3462)</f>
        <v>0</v>
      </c>
      <c r="J3464" s="30">
        <f>IF(I3462=0, 0, -(J3462-I3462) / I3462)</f>
        <v>0</v>
      </c>
      <c r="K3464" s="30">
        <f>IF(J3462=0, 0, -(K3462-J3462) / J3462)</f>
        <v>0</v>
      </c>
      <c r="L3464" s="30">
        <f>IF(K3462=0, 0, -(L3462-K3462) / K3462)</f>
        <v>0</v>
      </c>
    </row>
    <row r="3465" spans="2:13" hidden="1" outlineLevel="1" x14ac:dyDescent="0.15"/>
    <row r="3466" spans="2:13" s="1" customFormat="1" ht="18" hidden="1" customHeight="1" outlineLevel="1" x14ac:dyDescent="0.15">
      <c r="B3466" s="7"/>
      <c r="C3466" s="91" t="s">
        <v>241</v>
      </c>
      <c r="D3466" s="91"/>
      <c r="E3466" s="93">
        <f>IF(AND(J3417 = "Yes", OR(ISBLANK(Worker_Type_Filter), Worker_Type_Filter = H3422),
 OR(ISBLANK(Country_Filter), Country_Filter = J3422)), 1, 0)</f>
        <v>1</v>
      </c>
      <c r="F3466" s="92"/>
      <c r="G3466" s="92"/>
      <c r="H3466" s="92" t="s">
        <v>4</v>
      </c>
      <c r="I3466" s="92" t="s">
        <v>5</v>
      </c>
      <c r="J3466" s="92" t="s">
        <v>6</v>
      </c>
      <c r="K3466" s="92" t="s">
        <v>257</v>
      </c>
      <c r="L3466" s="92" t="s">
        <v>258</v>
      </c>
      <c r="M3466" s="92"/>
    </row>
    <row r="3467" spans="2:13" ht="10" hidden="1" customHeight="1" outlineLevel="1" x14ac:dyDescent="0.15">
      <c r="C3467" s="43" t="s">
        <v>248</v>
      </c>
    </row>
    <row r="3468" spans="2:13" ht="4" hidden="1" customHeight="1" outlineLevel="1" x14ac:dyDescent="0.15"/>
    <row r="3469" spans="2:13" s="1" customFormat="1" ht="15" hidden="1" customHeight="1" outlineLevel="1" x14ac:dyDescent="0.15">
      <c r="B3469" s="7"/>
      <c r="C3469" s="19">
        <v>1</v>
      </c>
      <c r="D3469" s="9" t="s">
        <v>17</v>
      </c>
      <c r="F3469" s="8" t="s">
        <v>9</v>
      </c>
      <c r="H3469" s="29">
        <f>H3452 * $E3466</f>
        <v>0</v>
      </c>
      <c r="I3469" s="29">
        <f>I3452 * $E3466</f>
        <v>0</v>
      </c>
      <c r="J3469" s="29">
        <f>J3452 * $E3466</f>
        <v>0</v>
      </c>
      <c r="K3469" s="29">
        <f>K3452 * $E3466</f>
        <v>0</v>
      </c>
      <c r="L3469" s="29">
        <f>L3452 * $E3466</f>
        <v>0</v>
      </c>
    </row>
    <row r="3470" spans="2:13" ht="4" hidden="1" customHeight="1" outlineLevel="1" x14ac:dyDescent="0.15">
      <c r="D3470" s="9"/>
      <c r="F3470" s="1"/>
      <c r="H3470" s="1"/>
      <c r="I3470" s="1"/>
      <c r="J3470" s="1"/>
      <c r="K3470" s="1"/>
      <c r="L3470" s="1"/>
    </row>
    <row r="3471" spans="2:13" s="1" customFormat="1" ht="15" hidden="1" customHeight="1" outlineLevel="1" x14ac:dyDescent="0.15">
      <c r="B3471" s="7"/>
      <c r="C3471" s="19">
        <v>2</v>
      </c>
      <c r="D3471" s="9" t="s">
        <v>249</v>
      </c>
      <c r="F3471" s="8" t="s">
        <v>9</v>
      </c>
      <c r="H3471" s="29">
        <f>H3454 * $E3466</f>
        <v>0</v>
      </c>
      <c r="I3471" s="29">
        <f>I3454 * $E3466</f>
        <v>0</v>
      </c>
      <c r="J3471" s="29">
        <f>J3454 * $E3466</f>
        <v>0</v>
      </c>
      <c r="K3471" s="29">
        <f>K3454 * $E3466</f>
        <v>0</v>
      </c>
      <c r="L3471" s="29">
        <f>L3454 * $E3466</f>
        <v>0</v>
      </c>
    </row>
    <row r="3472" spans="2:13" ht="4" hidden="1" customHeight="1" outlineLevel="1" x14ac:dyDescent="0.15">
      <c r="D3472" s="9"/>
      <c r="F3472" s="1"/>
      <c r="H3472" s="1"/>
      <c r="I3472" s="1"/>
      <c r="J3472" s="1"/>
      <c r="K3472" s="1"/>
      <c r="L3472" s="1"/>
    </row>
    <row r="3473" spans="2:14" s="1" customFormat="1" ht="15" hidden="1" customHeight="1" outlineLevel="1" x14ac:dyDescent="0.15">
      <c r="B3473" s="7"/>
      <c r="C3473" s="19">
        <v>3</v>
      </c>
      <c r="D3473" s="9" t="s">
        <v>11</v>
      </c>
      <c r="F3473" s="8" t="str">
        <f>ReportingCurrencyUnitLables</f>
        <v>USD 000s</v>
      </c>
      <c r="H3473" s="29">
        <f>H3456 * $E3466</f>
        <v>0</v>
      </c>
      <c r="I3473" s="29">
        <f>I3456 * $E3466</f>
        <v>0</v>
      </c>
      <c r="J3473" s="29">
        <f>J3456 * $E3466</f>
        <v>0</v>
      </c>
      <c r="K3473" s="29">
        <f>K3456 * $E3466</f>
        <v>0</v>
      </c>
      <c r="L3473" s="29">
        <f>L3456 * $E3466</f>
        <v>0</v>
      </c>
    </row>
    <row r="3474" spans="2:14" ht="4" hidden="1" customHeight="1" outlineLevel="1" x14ac:dyDescent="0.15">
      <c r="D3474" s="9"/>
      <c r="F3474" s="1"/>
      <c r="H3474" s="1"/>
      <c r="I3474" s="1"/>
      <c r="J3474" s="1"/>
      <c r="K3474" s="1"/>
      <c r="L3474" s="1"/>
    </row>
    <row r="3475" spans="2:14" s="1" customFormat="1" ht="15" hidden="1" customHeight="1" outlineLevel="1" x14ac:dyDescent="0.15">
      <c r="B3475" s="7"/>
      <c r="C3475" s="19">
        <v>4</v>
      </c>
      <c r="D3475" s="9" t="s">
        <v>256</v>
      </c>
      <c r="F3475" s="8" t="str">
        <f>ReportingCurrencyUnitLables</f>
        <v>USD 000s</v>
      </c>
      <c r="H3475" s="29">
        <f>H3460 * $E3466</f>
        <v>0</v>
      </c>
      <c r="I3475" s="29">
        <f>I3460 * $E3466</f>
        <v>0</v>
      </c>
      <c r="J3475" s="29">
        <f>J3460 * $E3466</f>
        <v>0</v>
      </c>
      <c r="K3475" s="29">
        <f>K3460 * $E3466</f>
        <v>0</v>
      </c>
      <c r="L3475" s="29">
        <f>L3460 * $E3466</f>
        <v>0</v>
      </c>
    </row>
    <row r="3476" spans="2:14" ht="4" hidden="1" customHeight="1" outlineLevel="1" x14ac:dyDescent="0.15">
      <c r="D3476" s="9"/>
      <c r="F3476" s="1"/>
      <c r="H3476" s="1"/>
      <c r="I3476" s="1"/>
      <c r="J3476" s="1"/>
      <c r="K3476" s="1"/>
      <c r="L3476" s="1"/>
    </row>
    <row r="3477" spans="2:14" ht="10" hidden="1" customHeight="1" outlineLevel="1" x14ac:dyDescent="0.15">
      <c r="B3477" s="44"/>
      <c r="C3477" s="41"/>
      <c r="D3477" s="41"/>
      <c r="E3477" s="41"/>
      <c r="F3477" s="41"/>
      <c r="G3477" s="41"/>
      <c r="H3477" s="41"/>
      <c r="I3477" s="45"/>
      <c r="J3477" s="45"/>
      <c r="K3477" s="45"/>
      <c r="L3477" s="41"/>
      <c r="M3477" s="41"/>
      <c r="N3477" s="1"/>
    </row>
    <row r="3478" spans="2:14" ht="10" customHeight="1" x14ac:dyDescent="0.15">
      <c r="B3478" s="44"/>
      <c r="C3478" s="41"/>
      <c r="D3478" s="41"/>
      <c r="E3478" s="41"/>
      <c r="F3478" s="41"/>
      <c r="G3478" s="41"/>
      <c r="H3478" s="41"/>
      <c r="I3478" s="45"/>
      <c r="J3478" s="45"/>
      <c r="K3478" s="45"/>
      <c r="L3478" s="41"/>
      <c r="M3478" s="41"/>
      <c r="N3478" s="1"/>
    </row>
    <row r="3479" spans="2:14" s="1" customFormat="1" ht="19" collapsed="1" x14ac:dyDescent="0.15">
      <c r="B3479" s="83" cm="1">
        <f t="array" aca="1" ref="B3479" ca="1">MAX($B$2:OFFSET(B3479,-1,0)+1)</f>
        <v>57</v>
      </c>
      <c r="C3479" s="84" t="str">
        <f>UPPER(J3484) &amp;" / " &amp; K3484  &amp; " / " &amp; L3484 &amp; " / " &amp; H3484</f>
        <v xml:space="preserve"> /  /  / </v>
      </c>
      <c r="D3479" s="84"/>
      <c r="E3479" s="41"/>
      <c r="F3479" s="41"/>
      <c r="G3479" s="41"/>
      <c r="H3479" s="61" t="str">
        <f>IF(COUNTIF(E3481:E3537, "!")&gt;0, "!", "")</f>
        <v/>
      </c>
      <c r="I3479" s="18" t="s">
        <v>240</v>
      </c>
      <c r="J3479" s="2" t="s">
        <v>210</v>
      </c>
      <c r="K3479" s="18" t="s">
        <v>267</v>
      </c>
      <c r="L3479" s="42">
        <f>E3528</f>
        <v>1</v>
      </c>
      <c r="M3479" s="41"/>
    </row>
    <row r="3480" spans="2:14" s="1" customFormat="1" ht="4" hidden="1" customHeight="1" outlineLevel="1" x14ac:dyDescent="0.15">
      <c r="B3480" s="88"/>
      <c r="C3480" s="89"/>
      <c r="D3480" s="89"/>
      <c r="E3480" s="89"/>
      <c r="F3480" s="89"/>
      <c r="G3480" s="89"/>
      <c r="H3480" s="89"/>
      <c r="I3480" s="90"/>
      <c r="J3480" s="90"/>
      <c r="K3480" s="90"/>
      <c r="L3480" s="89"/>
      <c r="M3480" s="89"/>
    </row>
    <row r="3481" spans="2:14" ht="10" hidden="1" customHeight="1" outlineLevel="1" x14ac:dyDescent="0.15"/>
    <row r="3482" spans="2:14" ht="15" hidden="1" customHeight="1" outlineLevel="1" x14ac:dyDescent="0.15">
      <c r="D3482" s="1"/>
      <c r="E3482" s="1"/>
      <c r="H3482" s="4" t="s">
        <v>1</v>
      </c>
      <c r="J3482" s="4" t="s">
        <v>0</v>
      </c>
      <c r="K3482" s="4" t="s">
        <v>209</v>
      </c>
      <c r="L3482" s="4" t="s">
        <v>264</v>
      </c>
    </row>
    <row r="3483" spans="2:14" ht="5" hidden="1" customHeight="1" outlineLevel="1" x14ac:dyDescent="0.15">
      <c r="D3483" s="1"/>
      <c r="E3483" s="1"/>
      <c r="H3483" s="1"/>
      <c r="J3483" s="1"/>
      <c r="K3483" s="1"/>
      <c r="L3483" s="1"/>
    </row>
    <row r="3484" spans="2:14" ht="15" hidden="1" customHeight="1" outlineLevel="1" x14ac:dyDescent="0.15">
      <c r="D3484" s="9" t="s">
        <v>2</v>
      </c>
      <c r="E3484" s="1"/>
      <c r="H3484" s="2"/>
      <c r="J3484" s="2"/>
      <c r="K3484" s="2"/>
      <c r="L3484" s="2"/>
    </row>
    <row r="3485" spans="2:14" hidden="1" outlineLevel="1" x14ac:dyDescent="0.15">
      <c r="D3485" s="1"/>
      <c r="E3485" s="1"/>
      <c r="F3485" s="1"/>
      <c r="H3485" s="1"/>
      <c r="I3485" s="1"/>
      <c r="J3485" s="1"/>
      <c r="K3485" s="1"/>
      <c r="L3485" s="1"/>
    </row>
    <row r="3486" spans="2:14" s="1" customFormat="1" ht="18" hidden="1" customHeight="1" outlineLevel="1" x14ac:dyDescent="0.15">
      <c r="B3486" s="7"/>
      <c r="C3486" s="91" t="s">
        <v>3</v>
      </c>
      <c r="D3486" s="91"/>
      <c r="E3486" s="91"/>
      <c r="F3486" s="92"/>
      <c r="G3486" s="92"/>
      <c r="H3486" s="92" t="s">
        <v>4</v>
      </c>
      <c r="I3486" s="92" t="s">
        <v>5</v>
      </c>
      <c r="J3486" s="92" t="s">
        <v>6</v>
      </c>
      <c r="K3486" s="92" t="s">
        <v>257</v>
      </c>
      <c r="L3486" s="92" t="s">
        <v>258</v>
      </c>
      <c r="M3486" s="92"/>
    </row>
    <row r="3487" spans="2:14" ht="10" hidden="1" customHeight="1" outlineLevel="1" x14ac:dyDescent="0.15">
      <c r="H3487" s="1"/>
      <c r="I3487" s="1"/>
      <c r="J3487" s="1"/>
      <c r="K3487" s="1"/>
      <c r="L3487" s="1"/>
    </row>
    <row r="3488" spans="2:14" s="1" customFormat="1" ht="15" hidden="1" customHeight="1" outlineLevel="1" x14ac:dyDescent="0.15">
      <c r="B3488" s="7"/>
      <c r="D3488" s="9" t="s">
        <v>3</v>
      </c>
      <c r="F3488" s="17" t="s">
        <v>321</v>
      </c>
      <c r="H3488" s="22"/>
      <c r="I3488" s="22"/>
      <c r="J3488" s="22"/>
      <c r="K3488" s="22"/>
      <c r="L3488" s="22"/>
    </row>
    <row r="3489" spans="2:13" ht="4" hidden="1" customHeight="1" outlineLevel="1" x14ac:dyDescent="0.15">
      <c r="D3489" s="1"/>
      <c r="E3489" s="1"/>
      <c r="F3489" s="1"/>
      <c r="H3489" s="1"/>
      <c r="I3489" s="1"/>
      <c r="J3489" s="1"/>
      <c r="K3489" s="1"/>
      <c r="L3489" s="1"/>
    </row>
    <row r="3490" spans="2:13" s="1" customFormat="1" ht="15" hidden="1" customHeight="1" outlineLevel="1" x14ac:dyDescent="0.15">
      <c r="B3490" s="7"/>
      <c r="D3490" s="9" t="s">
        <v>246</v>
      </c>
      <c r="F3490" s="8" t="str">
        <f>F3492 &amp; ":" &amp; F3488</f>
        <v>USD:[currency code]</v>
      </c>
      <c r="H3490" s="24"/>
      <c r="I3490" s="24"/>
      <c r="J3490" s="24"/>
      <c r="K3490" s="24"/>
      <c r="L3490" s="24"/>
    </row>
    <row r="3491" spans="2:13" ht="4" hidden="1" customHeight="1" outlineLevel="1" x14ac:dyDescent="0.15">
      <c r="D3491" s="1"/>
      <c r="E3491" s="1"/>
      <c r="F3491" s="1"/>
      <c r="H3491" s="1"/>
      <c r="I3491" s="1"/>
      <c r="J3491" s="1"/>
      <c r="K3491" s="1"/>
      <c r="L3491" s="1"/>
    </row>
    <row r="3492" spans="2:13" s="1" customFormat="1" ht="15" hidden="1" customHeight="1" outlineLevel="1" x14ac:dyDescent="0.15">
      <c r="B3492" s="7"/>
      <c r="D3492" s="9" t="s">
        <v>16</v>
      </c>
      <c r="F3492" s="8" t="str">
        <f>ReportingCurrency</f>
        <v>USD</v>
      </c>
      <c r="H3492" s="28">
        <f>IF(H3490=0, 0, H3488/H3490)</f>
        <v>0</v>
      </c>
      <c r="I3492" s="28">
        <f>IF(I3490=0, 0, I3488/I3490)</f>
        <v>0</v>
      </c>
      <c r="J3492" s="28">
        <f>IF(J3490=0, 0, J3488/J3490)</f>
        <v>0</v>
      </c>
      <c r="K3492" s="28">
        <f>IF(K3490=0, 0, K3488/K3490)</f>
        <v>0</v>
      </c>
      <c r="L3492" s="28">
        <f>IF(L3490=0, 0, L3488/L3490)</f>
        <v>0</v>
      </c>
    </row>
    <row r="3493" spans="2:13" ht="4" hidden="1" customHeight="1" outlineLevel="1" x14ac:dyDescent="0.15">
      <c r="D3493" s="1"/>
      <c r="E3493" s="1"/>
      <c r="F3493" s="1"/>
      <c r="H3493" s="1"/>
      <c r="I3493" s="1"/>
      <c r="J3493" s="1"/>
      <c r="K3493" s="1"/>
      <c r="L3493" s="1"/>
    </row>
    <row r="3494" spans="2:13" s="1" customFormat="1" ht="15" hidden="1" customHeight="1" outlineLevel="1" x14ac:dyDescent="0.15">
      <c r="B3494" s="7"/>
      <c r="D3494" s="9" t="s">
        <v>253</v>
      </c>
      <c r="F3494" s="8" t="s">
        <v>254</v>
      </c>
      <c r="H3494" s="2"/>
      <c r="I3494" s="2"/>
      <c r="J3494" s="2"/>
      <c r="K3494" s="2"/>
      <c r="L3494" s="2"/>
    </row>
    <row r="3495" spans="2:13" ht="4" hidden="1" customHeight="1" outlineLevel="1" x14ac:dyDescent="0.15">
      <c r="D3495" s="1"/>
      <c r="E3495" s="1"/>
      <c r="F3495" s="1"/>
      <c r="H3495" s="1"/>
      <c r="I3495" s="1"/>
      <c r="J3495" s="1"/>
      <c r="K3495" s="1"/>
      <c r="L3495" s="1"/>
    </row>
    <row r="3496" spans="2:13" s="1" customFormat="1" ht="15" hidden="1" customHeight="1" outlineLevel="1" x14ac:dyDescent="0.15">
      <c r="B3496" s="7"/>
      <c r="D3496" s="9" t="s">
        <v>280</v>
      </c>
      <c r="F3496" s="8" t="s">
        <v>255</v>
      </c>
      <c r="H3496" s="25"/>
      <c r="I3496" s="25"/>
      <c r="J3496" s="25"/>
      <c r="K3496" s="25"/>
      <c r="L3496" s="25"/>
    </row>
    <row r="3497" spans="2:13" hidden="1" outlineLevel="1" x14ac:dyDescent="0.15">
      <c r="D3497" s="1"/>
      <c r="E3497" s="1"/>
      <c r="F3497" s="1"/>
      <c r="H3497" s="1"/>
      <c r="I3497" s="1"/>
      <c r="J3497" s="1"/>
      <c r="K3497" s="1"/>
      <c r="L3497" s="1"/>
    </row>
    <row r="3498" spans="2:13" s="1" customFormat="1" ht="18" hidden="1" customHeight="1" outlineLevel="1" x14ac:dyDescent="0.15">
      <c r="B3498" s="7"/>
      <c r="C3498" s="91" t="s">
        <v>311</v>
      </c>
      <c r="D3498" s="91"/>
      <c r="E3498" s="91"/>
      <c r="F3498" s="92"/>
      <c r="G3498" s="92"/>
      <c r="H3498" s="92" t="s">
        <v>4</v>
      </c>
      <c r="I3498" s="92" t="s">
        <v>5</v>
      </c>
      <c r="J3498" s="92" t="s">
        <v>6</v>
      </c>
      <c r="K3498" s="92" t="s">
        <v>257</v>
      </c>
      <c r="L3498" s="92" t="s">
        <v>258</v>
      </c>
      <c r="M3498" s="92"/>
    </row>
    <row r="3499" spans="2:13" ht="10" hidden="1" customHeight="1" outlineLevel="1" x14ac:dyDescent="0.15">
      <c r="H3499" s="1"/>
      <c r="I3499" s="1"/>
      <c r="J3499" s="1"/>
      <c r="K3499" s="1"/>
      <c r="L3499" s="1"/>
    </row>
    <row r="3500" spans="2:13" s="1" customFormat="1" ht="15" hidden="1" customHeight="1" outlineLevel="1" x14ac:dyDescent="0.15">
      <c r="B3500" s="7"/>
      <c r="C3500" s="62"/>
      <c r="D3500" s="9" t="s">
        <v>318</v>
      </c>
      <c r="E3500"/>
      <c r="F3500" s="58" t="str">
        <f>F3488</f>
        <v>[currency code]</v>
      </c>
      <c r="H3500" s="23"/>
      <c r="I3500" s="23"/>
      <c r="J3500" s="23"/>
      <c r="K3500" s="23"/>
      <c r="L3500" s="23"/>
    </row>
    <row r="3501" spans="2:13" ht="10" hidden="1" customHeight="1" outlineLevel="1" x14ac:dyDescent="0.15">
      <c r="D3501" s="1"/>
      <c r="F3501" s="1"/>
      <c r="H3501" s="1"/>
      <c r="I3501" s="1"/>
      <c r="J3501" s="1"/>
      <c r="K3501" s="1"/>
      <c r="L3501" s="1"/>
    </row>
    <row r="3502" spans="2:13" ht="15" hidden="1" customHeight="1" outlineLevel="1" x14ac:dyDescent="0.15">
      <c r="D3502" s="60"/>
      <c r="F3502" s="1"/>
      <c r="H3502" s="98" t="s">
        <v>312</v>
      </c>
      <c r="I3502" s="1"/>
      <c r="J3502" s="1"/>
      <c r="K3502" s="1"/>
      <c r="L3502" s="1"/>
    </row>
    <row r="3503" spans="2:13" s="1" customFormat="1" ht="15" hidden="1" customHeight="1" outlineLevel="1" x14ac:dyDescent="0.15">
      <c r="B3503" s="7"/>
      <c r="D3503" s="9" t="s">
        <v>319</v>
      </c>
      <c r="E3503"/>
      <c r="F3503" s="8" t="str">
        <f t="shared" ref="F3503" si="112">ReportingCurrency</f>
        <v>USD</v>
      </c>
      <c r="H3503" s="28">
        <f>IF(H3490=0, 0, H3500/H3490)</f>
        <v>0</v>
      </c>
      <c r="I3503" s="28">
        <f>IF(I3490=0, 0, I3500/I3490)</f>
        <v>0</v>
      </c>
      <c r="J3503" s="28">
        <f>IF(J3490=0, 0, J3500/J3490)</f>
        <v>0</v>
      </c>
      <c r="K3503" s="28">
        <f>IF(K3490=0, 0, K3500/K3490)</f>
        <v>0</v>
      </c>
      <c r="L3503" s="28">
        <f>IF(L3490=0, 0, L3500/L3490)</f>
        <v>0</v>
      </c>
    </row>
    <row r="3504" spans="2:13" hidden="1" outlineLevel="1" x14ac:dyDescent="0.15"/>
    <row r="3505" spans="2:13" s="1" customFormat="1" ht="18" hidden="1" customHeight="1" outlineLevel="1" x14ac:dyDescent="0.15">
      <c r="B3505" s="7"/>
      <c r="C3505" s="91" t="s">
        <v>8</v>
      </c>
      <c r="D3505" s="91"/>
      <c r="E3505" s="91"/>
      <c r="F3505" s="92"/>
      <c r="G3505" s="92"/>
      <c r="H3505" s="92" t="s">
        <v>4</v>
      </c>
      <c r="I3505" s="92" t="s">
        <v>5</v>
      </c>
      <c r="J3505" s="92" t="s">
        <v>6</v>
      </c>
      <c r="K3505" s="92" t="s">
        <v>257</v>
      </c>
      <c r="L3505" s="92" t="s">
        <v>258</v>
      </c>
      <c r="M3505" s="92"/>
    </row>
    <row r="3506" spans="2:13" ht="10" hidden="1" customHeight="1" outlineLevel="1" x14ac:dyDescent="0.15">
      <c r="H3506" s="1"/>
      <c r="I3506" s="1"/>
      <c r="J3506" s="1"/>
      <c r="K3506" s="1"/>
      <c r="L3506" s="1"/>
    </row>
    <row r="3507" spans="2:13" ht="15" hidden="1" customHeight="1" outlineLevel="1" x14ac:dyDescent="0.15">
      <c r="D3507" s="9" t="s">
        <v>8</v>
      </c>
      <c r="F3507" s="1"/>
      <c r="H3507" s="99" t="str" cm="1">
        <f t="array" ref="H3507">IF(OR(E3508:E3509 = "!"), "Red alert = missing data","")</f>
        <v/>
      </c>
      <c r="I3507" s="1"/>
      <c r="J3507" s="1"/>
      <c r="K3507" s="1"/>
      <c r="L3507" s="1"/>
    </row>
    <row r="3508" spans="2:13" s="1" customFormat="1" ht="15" hidden="1" customHeight="1" outlineLevel="1" x14ac:dyDescent="0.15">
      <c r="B3508" s="7"/>
      <c r="D3508" s="59" t="s">
        <v>309</v>
      </c>
      <c r="E3508" s="61" t="str" cm="1">
        <f t="array" ref="E3508">IF(MAX((H3503:L3503&gt;=H3492:L3492) * (H3503:L3503 &lt;&gt; 0) * (H3508:L3508=0)) &gt;0, "!", "")</f>
        <v/>
      </c>
      <c r="F3508" s="8" t="s">
        <v>18</v>
      </c>
      <c r="H3508" s="23"/>
      <c r="I3508" s="23"/>
      <c r="J3508" s="23"/>
      <c r="K3508" s="23"/>
      <c r="L3508" s="23"/>
    </row>
    <row r="3509" spans="2:13" s="1" customFormat="1" ht="15" hidden="1" customHeight="1" outlineLevel="1" x14ac:dyDescent="0.15">
      <c r="B3509" s="7"/>
      <c r="D3509" s="59" t="s">
        <v>310</v>
      </c>
      <c r="E3509" s="61" t="str" cm="1">
        <f t="array" ref="E3509">IF(MAX((H3503:L3503&lt;H3492:L3492) * (H3503:L3503 &lt;&gt; 0) * (H3509:L3509=0)) &gt;0, "!", "")</f>
        <v/>
      </c>
      <c r="F3509" s="8" t="s">
        <v>18</v>
      </c>
      <c r="H3509" s="23"/>
      <c r="I3509" s="23"/>
      <c r="J3509" s="23"/>
      <c r="K3509" s="23"/>
      <c r="L3509" s="23"/>
    </row>
    <row r="3510" spans="2:13" s="1" customFormat="1" ht="15" hidden="1" customHeight="1" outlineLevel="1" x14ac:dyDescent="0.15">
      <c r="B3510" s="7"/>
      <c r="D3510" s="59" t="s">
        <v>305</v>
      </c>
      <c r="E3510"/>
      <c r="F3510" s="8" t="s">
        <v>18</v>
      </c>
      <c r="H3510" s="29">
        <f>H3508+IF(H3503&lt;H3492, H3509, 0)</f>
        <v>0</v>
      </c>
      <c r="I3510" s="29">
        <f>I3508+IF(I3503&lt;I3492, I3509, 0)</f>
        <v>0</v>
      </c>
      <c r="J3510" s="29">
        <f>J3508+IF(J3503&lt;J3492, J3509, 0)</f>
        <v>0</v>
      </c>
      <c r="K3510" s="29">
        <f>K3508+IF(K3503&lt;K3492, K3509, 0)</f>
        <v>0</v>
      </c>
      <c r="L3510" s="29">
        <f>L3508+IF(L3503&lt;L3492, L3509, 0)</f>
        <v>0</v>
      </c>
    </row>
    <row r="3511" spans="2:13" hidden="1" outlineLevel="1" x14ac:dyDescent="0.15">
      <c r="D3511" s="1"/>
      <c r="E3511" s="1"/>
      <c r="F3511" s="1"/>
      <c r="H3511" s="1"/>
      <c r="I3511" s="1"/>
      <c r="J3511" s="1"/>
      <c r="K3511" s="1"/>
      <c r="L3511" s="1"/>
    </row>
    <row r="3512" spans="2:13" s="1" customFormat="1" ht="18" hidden="1" customHeight="1" outlineLevel="1" x14ac:dyDescent="0.15">
      <c r="B3512" s="7"/>
      <c r="C3512" s="91" t="s">
        <v>10</v>
      </c>
      <c r="D3512" s="91"/>
      <c r="E3512" s="91"/>
      <c r="F3512" s="92"/>
      <c r="G3512" s="92"/>
      <c r="H3512" s="97" t="s">
        <v>4</v>
      </c>
      <c r="I3512" s="92" t="s">
        <v>5</v>
      </c>
      <c r="J3512" s="92" t="s">
        <v>6</v>
      </c>
      <c r="K3512" s="92" t="s">
        <v>257</v>
      </c>
      <c r="L3512" s="92" t="s">
        <v>258</v>
      </c>
      <c r="M3512" s="92"/>
    </row>
    <row r="3513" spans="2:13" ht="10" hidden="1" customHeight="1" outlineLevel="1" x14ac:dyDescent="0.15"/>
    <row r="3514" spans="2:13" s="1" customFormat="1" ht="15" hidden="1" customHeight="1" outlineLevel="1" x14ac:dyDescent="0.15">
      <c r="B3514" s="7"/>
      <c r="D3514" s="9" t="s">
        <v>17</v>
      </c>
      <c r="F3514" s="8" t="s">
        <v>9</v>
      </c>
      <c r="H3514" s="29">
        <f>H3510</f>
        <v>0</v>
      </c>
      <c r="I3514" s="29">
        <f>I3510</f>
        <v>0</v>
      </c>
      <c r="J3514" s="29">
        <f>J3510</f>
        <v>0</v>
      </c>
      <c r="K3514" s="29">
        <f>K3510</f>
        <v>0</v>
      </c>
      <c r="L3514" s="29">
        <f>L3510</f>
        <v>0</v>
      </c>
    </row>
    <row r="3515" spans="2:13" ht="4" hidden="1" customHeight="1" outlineLevel="1" x14ac:dyDescent="0.15">
      <c r="D3515" s="9"/>
      <c r="F3515" s="1"/>
      <c r="H3515" s="1"/>
      <c r="I3515" s="1"/>
      <c r="J3515" s="1"/>
      <c r="K3515" s="1"/>
      <c r="L3515" s="1"/>
    </row>
    <row r="3516" spans="2:13" s="1" customFormat="1" ht="15" hidden="1" customHeight="1" outlineLevel="1" x14ac:dyDescent="0.15">
      <c r="B3516" s="7"/>
      <c r="D3516" s="9" t="s">
        <v>249</v>
      </c>
      <c r="F3516" s="8" t="s">
        <v>9</v>
      </c>
      <c r="H3516" s="29">
        <f>IF(H3503&lt;H3492, H3509, 0)</f>
        <v>0</v>
      </c>
      <c r="I3516" s="29">
        <f>IF(I3503&lt;I3492, I3509, 0)</f>
        <v>0</v>
      </c>
      <c r="J3516" s="29">
        <f>IF(J3503&lt;J3492, J3509, 0)</f>
        <v>0</v>
      </c>
      <c r="K3516" s="29">
        <f>IF(K3503&lt;K3492, K3509, 0)</f>
        <v>0</v>
      </c>
      <c r="L3516" s="29">
        <f>IF(L3503&lt;L3492, L3509, 0)</f>
        <v>0</v>
      </c>
    </row>
    <row r="3517" spans="2:13" ht="4" hidden="1" customHeight="1" outlineLevel="1" x14ac:dyDescent="0.15">
      <c r="D3517" s="9"/>
      <c r="F3517" s="1"/>
      <c r="H3517" s="1"/>
      <c r="I3517" s="1"/>
      <c r="J3517" s="1"/>
      <c r="K3517" s="1"/>
      <c r="L3517" s="1"/>
    </row>
    <row r="3518" spans="2:13" s="1" customFormat="1" ht="15" hidden="1" customHeight="1" outlineLevel="1" x14ac:dyDescent="0.15">
      <c r="B3518" s="7"/>
      <c r="D3518" s="9" t="s">
        <v>11</v>
      </c>
      <c r="F3518" s="8" t="str">
        <f>ReportingCurrencyUnitLables</f>
        <v>USD 000s</v>
      </c>
      <c r="H3518" s="29">
        <f>H3492 * H3510 / 1000</f>
        <v>0</v>
      </c>
      <c r="I3518" s="29">
        <f>I3492 * I3510 / 1000</f>
        <v>0</v>
      </c>
      <c r="J3518" s="29">
        <f>J3492 * J3510 / 1000</f>
        <v>0</v>
      </c>
      <c r="K3518" s="29">
        <f>K3492 * K3510 / 1000</f>
        <v>0</v>
      </c>
      <c r="L3518" s="29">
        <f>L3492 * L3510 / 1000</f>
        <v>0</v>
      </c>
    </row>
    <row r="3519" spans="2:13" ht="4" hidden="1" customHeight="1" outlineLevel="1" x14ac:dyDescent="0.15">
      <c r="D3519" s="9"/>
      <c r="F3519" s="1"/>
      <c r="H3519" s="1"/>
      <c r="I3519" s="1"/>
      <c r="J3519" s="1"/>
      <c r="K3519" s="1"/>
      <c r="L3519" s="1"/>
    </row>
    <row r="3520" spans="2:13" s="1" customFormat="1" ht="15" hidden="1" customHeight="1" outlineLevel="1" x14ac:dyDescent="0.15">
      <c r="B3520" s="7"/>
      <c r="D3520" s="9" t="s">
        <v>13</v>
      </c>
      <c r="F3520" s="8" t="s">
        <v>14</v>
      </c>
      <c r="H3520" s="30">
        <f>IF(H3514=0,0,H3516 / H3514)</f>
        <v>0</v>
      </c>
      <c r="I3520" s="30">
        <f>IF(I3514=0,0,I3516 / I3514)</f>
        <v>0</v>
      </c>
      <c r="J3520" s="30">
        <f>IF(J3514=0,0,J3516 / J3514)</f>
        <v>0</v>
      </c>
      <c r="K3520" s="30">
        <f>IF(K3514=0,0,K3516 / K3514)</f>
        <v>0</v>
      </c>
      <c r="L3520" s="30">
        <f>IF(L3514=0,0,L3516 / L3514)</f>
        <v>0</v>
      </c>
    </row>
    <row r="3521" spans="2:13" ht="4" hidden="1" customHeight="1" outlineLevel="1" x14ac:dyDescent="0.15">
      <c r="D3521" s="9"/>
      <c r="F3521" s="1"/>
      <c r="H3521" s="1"/>
      <c r="I3521" s="1"/>
      <c r="J3521" s="1"/>
      <c r="K3521" s="1"/>
      <c r="L3521" s="1"/>
    </row>
    <row r="3522" spans="2:13" ht="15" hidden="1" customHeight="1" outlineLevel="1" x14ac:dyDescent="0.15">
      <c r="D3522" s="9" t="s">
        <v>302</v>
      </c>
      <c r="F3522" s="8" t="str">
        <f>ReportingCurrencyUnitLables</f>
        <v>USD 000s</v>
      </c>
      <c r="G3522" s="1"/>
      <c r="H3522" s="29">
        <f>MAX(0, H3492-H3503) * H3516 / 1000</f>
        <v>0</v>
      </c>
      <c r="I3522" s="29">
        <f t="shared" ref="I3522:L3522" si="113">MAX(0, I3492-I3503) * I3516 / 1000</f>
        <v>0</v>
      </c>
      <c r="J3522" s="29">
        <f t="shared" si="113"/>
        <v>0</v>
      </c>
      <c r="K3522" s="29">
        <f t="shared" si="113"/>
        <v>0</v>
      </c>
      <c r="L3522" s="29">
        <f t="shared" si="113"/>
        <v>0</v>
      </c>
    </row>
    <row r="3523" spans="2:13" ht="4" hidden="1" customHeight="1" outlineLevel="1" x14ac:dyDescent="0.15">
      <c r="D3523" s="9"/>
      <c r="F3523" s="1"/>
      <c r="H3523" s="1"/>
      <c r="I3523" s="1"/>
      <c r="J3523" s="1"/>
      <c r="K3523" s="1"/>
      <c r="L3523" s="1"/>
    </row>
    <row r="3524" spans="2:13" s="1" customFormat="1" ht="15" hidden="1" customHeight="1" outlineLevel="1" x14ac:dyDescent="0.15">
      <c r="B3524" s="7"/>
      <c r="D3524" s="9" t="s">
        <v>252</v>
      </c>
      <c r="F3524" s="8" t="s">
        <v>250</v>
      </c>
      <c r="H3524" s="30">
        <f>IF(H3518=0, 0, H3522/H3518)</f>
        <v>0</v>
      </c>
      <c r="I3524" s="30">
        <f>IF(I3518=0, 0, I3522/I3518)</f>
        <v>0</v>
      </c>
      <c r="J3524" s="30">
        <f>IF(J3518=0, 0, J3522/J3518)</f>
        <v>0</v>
      </c>
      <c r="K3524" s="30">
        <f>IF(K3518=0, 0, K3522/K3518)</f>
        <v>0</v>
      </c>
      <c r="L3524" s="30">
        <f>IF(L3518=0, 0, L3522/L3518)</f>
        <v>0</v>
      </c>
    </row>
    <row r="3525" spans="2:13" ht="4" hidden="1" customHeight="1" outlineLevel="1" x14ac:dyDescent="0.15">
      <c r="D3525" s="9"/>
      <c r="F3525" s="1"/>
      <c r="H3525" s="1"/>
      <c r="I3525" s="1"/>
      <c r="J3525" s="1"/>
      <c r="K3525" s="1"/>
      <c r="L3525" s="1"/>
    </row>
    <row r="3526" spans="2:13" s="1" customFormat="1" ht="15" hidden="1" customHeight="1" outlineLevel="1" x14ac:dyDescent="0.15">
      <c r="B3526" s="7"/>
      <c r="C3526" s="7"/>
      <c r="D3526" s="9" t="s">
        <v>251</v>
      </c>
      <c r="F3526" s="8" t="s">
        <v>259</v>
      </c>
      <c r="H3526" s="31"/>
      <c r="I3526" s="30">
        <f>IF(H3524=0, 0, -(I3524-H3524) / H3524)</f>
        <v>0</v>
      </c>
      <c r="J3526" s="30">
        <f>IF(I3524=0, 0, -(J3524-I3524) / I3524)</f>
        <v>0</v>
      </c>
      <c r="K3526" s="30">
        <f>IF(J3524=0, 0, -(K3524-J3524) / J3524)</f>
        <v>0</v>
      </c>
      <c r="L3526" s="30">
        <f>IF(K3524=0, 0, -(L3524-K3524) / K3524)</f>
        <v>0</v>
      </c>
    </row>
    <row r="3527" spans="2:13" hidden="1" outlineLevel="1" x14ac:dyDescent="0.15"/>
    <row r="3528" spans="2:13" s="1" customFormat="1" ht="18" hidden="1" customHeight="1" outlineLevel="1" x14ac:dyDescent="0.15">
      <c r="B3528" s="7"/>
      <c r="C3528" s="91" t="s">
        <v>241</v>
      </c>
      <c r="D3528" s="91"/>
      <c r="E3528" s="93">
        <f>IF(AND(J3479 = "Yes", OR(ISBLANK(Worker_Type_Filter), Worker_Type_Filter = H3484),
 OR(ISBLANK(Country_Filter), Country_Filter = J3484)), 1, 0)</f>
        <v>1</v>
      </c>
      <c r="F3528" s="92"/>
      <c r="G3528" s="92"/>
      <c r="H3528" s="92" t="s">
        <v>4</v>
      </c>
      <c r="I3528" s="92" t="s">
        <v>5</v>
      </c>
      <c r="J3528" s="92" t="s">
        <v>6</v>
      </c>
      <c r="K3528" s="92" t="s">
        <v>257</v>
      </c>
      <c r="L3528" s="92" t="s">
        <v>258</v>
      </c>
      <c r="M3528" s="92"/>
    </row>
    <row r="3529" spans="2:13" ht="10" hidden="1" customHeight="1" outlineLevel="1" x14ac:dyDescent="0.15">
      <c r="C3529" s="43" t="s">
        <v>248</v>
      </c>
    </row>
    <row r="3530" spans="2:13" ht="4" hidden="1" customHeight="1" outlineLevel="1" x14ac:dyDescent="0.15"/>
    <row r="3531" spans="2:13" s="1" customFormat="1" ht="15" hidden="1" customHeight="1" outlineLevel="1" x14ac:dyDescent="0.15">
      <c r="B3531" s="7"/>
      <c r="C3531" s="19">
        <v>1</v>
      </c>
      <c r="D3531" s="9" t="s">
        <v>17</v>
      </c>
      <c r="F3531" s="8" t="s">
        <v>9</v>
      </c>
      <c r="H3531" s="29">
        <f>H3514 * $E3528</f>
        <v>0</v>
      </c>
      <c r="I3531" s="29">
        <f>I3514 * $E3528</f>
        <v>0</v>
      </c>
      <c r="J3531" s="29">
        <f>J3514 * $E3528</f>
        <v>0</v>
      </c>
      <c r="K3531" s="29">
        <f>K3514 * $E3528</f>
        <v>0</v>
      </c>
      <c r="L3531" s="29">
        <f>L3514 * $E3528</f>
        <v>0</v>
      </c>
    </row>
    <row r="3532" spans="2:13" ht="4" hidden="1" customHeight="1" outlineLevel="1" x14ac:dyDescent="0.15">
      <c r="D3532" s="9"/>
      <c r="F3532" s="1"/>
      <c r="H3532" s="1"/>
      <c r="I3532" s="1"/>
      <c r="J3532" s="1"/>
      <c r="K3532" s="1"/>
      <c r="L3532" s="1"/>
    </row>
    <row r="3533" spans="2:13" s="1" customFormat="1" ht="15" hidden="1" customHeight="1" outlineLevel="1" x14ac:dyDescent="0.15">
      <c r="B3533" s="7"/>
      <c r="C3533" s="19">
        <v>2</v>
      </c>
      <c r="D3533" s="9" t="s">
        <v>249</v>
      </c>
      <c r="F3533" s="8" t="s">
        <v>9</v>
      </c>
      <c r="H3533" s="29">
        <f>H3516 * $E3528</f>
        <v>0</v>
      </c>
      <c r="I3533" s="29">
        <f>I3516 * $E3528</f>
        <v>0</v>
      </c>
      <c r="J3533" s="29">
        <f>J3516 * $E3528</f>
        <v>0</v>
      </c>
      <c r="K3533" s="29">
        <f>K3516 * $E3528</f>
        <v>0</v>
      </c>
      <c r="L3533" s="29">
        <f>L3516 * $E3528</f>
        <v>0</v>
      </c>
    </row>
    <row r="3534" spans="2:13" ht="4" hidden="1" customHeight="1" outlineLevel="1" x14ac:dyDescent="0.15">
      <c r="D3534" s="9"/>
      <c r="F3534" s="1"/>
      <c r="H3534" s="1"/>
      <c r="I3534" s="1"/>
      <c r="J3534" s="1"/>
      <c r="K3534" s="1"/>
      <c r="L3534" s="1"/>
    </row>
    <row r="3535" spans="2:13" s="1" customFormat="1" ht="15" hidden="1" customHeight="1" outlineLevel="1" x14ac:dyDescent="0.15">
      <c r="B3535" s="7"/>
      <c r="C3535" s="19">
        <v>3</v>
      </c>
      <c r="D3535" s="9" t="s">
        <v>11</v>
      </c>
      <c r="F3535" s="8" t="str">
        <f>ReportingCurrencyUnitLables</f>
        <v>USD 000s</v>
      </c>
      <c r="H3535" s="29">
        <f>H3518 * $E3528</f>
        <v>0</v>
      </c>
      <c r="I3535" s="29">
        <f>I3518 * $E3528</f>
        <v>0</v>
      </c>
      <c r="J3535" s="29">
        <f>J3518 * $E3528</f>
        <v>0</v>
      </c>
      <c r="K3535" s="29">
        <f>K3518 * $E3528</f>
        <v>0</v>
      </c>
      <c r="L3535" s="29">
        <f>L3518 * $E3528</f>
        <v>0</v>
      </c>
    </row>
    <row r="3536" spans="2:13" ht="4" hidden="1" customHeight="1" outlineLevel="1" x14ac:dyDescent="0.15">
      <c r="D3536" s="9"/>
      <c r="F3536" s="1"/>
      <c r="H3536" s="1"/>
      <c r="I3536" s="1"/>
      <c r="J3536" s="1"/>
      <c r="K3536" s="1"/>
      <c r="L3536" s="1"/>
    </row>
    <row r="3537" spans="2:14" s="1" customFormat="1" ht="15" hidden="1" customHeight="1" outlineLevel="1" x14ac:dyDescent="0.15">
      <c r="B3537" s="7"/>
      <c r="C3537" s="19">
        <v>4</v>
      </c>
      <c r="D3537" s="9" t="s">
        <v>256</v>
      </c>
      <c r="F3537" s="8" t="str">
        <f>ReportingCurrencyUnitLables</f>
        <v>USD 000s</v>
      </c>
      <c r="H3537" s="29">
        <f>H3522 * $E3528</f>
        <v>0</v>
      </c>
      <c r="I3537" s="29">
        <f>I3522 * $E3528</f>
        <v>0</v>
      </c>
      <c r="J3537" s="29">
        <f>J3522 * $E3528</f>
        <v>0</v>
      </c>
      <c r="K3537" s="29">
        <f>K3522 * $E3528</f>
        <v>0</v>
      </c>
      <c r="L3537" s="29">
        <f>L3522 * $E3528</f>
        <v>0</v>
      </c>
    </row>
    <row r="3538" spans="2:14" ht="4" hidden="1" customHeight="1" outlineLevel="1" x14ac:dyDescent="0.15">
      <c r="D3538" s="9"/>
      <c r="F3538" s="1"/>
      <c r="H3538" s="1"/>
      <c r="I3538" s="1"/>
      <c r="J3538" s="1"/>
      <c r="K3538" s="1"/>
      <c r="L3538" s="1"/>
    </row>
    <row r="3539" spans="2:14" ht="10" hidden="1" customHeight="1" outlineLevel="1" x14ac:dyDescent="0.15">
      <c r="B3539" s="44"/>
      <c r="C3539" s="41"/>
      <c r="D3539" s="41"/>
      <c r="E3539" s="41"/>
      <c r="F3539" s="41"/>
      <c r="G3539" s="41"/>
      <c r="H3539" s="41"/>
      <c r="I3539" s="45"/>
      <c r="J3539" s="45"/>
      <c r="K3539" s="45"/>
      <c r="L3539" s="41"/>
      <c r="M3539" s="41"/>
      <c r="N3539" s="1"/>
    </row>
    <row r="3540" spans="2:14" ht="10" customHeight="1" x14ac:dyDescent="0.15">
      <c r="B3540" s="44"/>
      <c r="C3540" s="41"/>
      <c r="D3540" s="41"/>
      <c r="E3540" s="41"/>
      <c r="F3540" s="41"/>
      <c r="G3540" s="41"/>
      <c r="H3540" s="41"/>
      <c r="I3540" s="45"/>
      <c r="J3540" s="45"/>
      <c r="K3540" s="45"/>
      <c r="L3540" s="41"/>
      <c r="M3540" s="41"/>
      <c r="N3540" s="1"/>
    </row>
    <row r="3541" spans="2:14" s="1" customFormat="1" ht="19" collapsed="1" x14ac:dyDescent="0.15">
      <c r="B3541" s="83" cm="1">
        <f t="array" aca="1" ref="B3541" ca="1">MAX($B$2:OFFSET(B3541,-1,0)+1)</f>
        <v>58</v>
      </c>
      <c r="C3541" s="84" t="str">
        <f>UPPER(J3546) &amp;" / " &amp; K3546  &amp; " / " &amp; L3546 &amp; " / " &amp; H3546</f>
        <v xml:space="preserve"> /  /  / </v>
      </c>
      <c r="D3541" s="84"/>
      <c r="E3541" s="41"/>
      <c r="F3541" s="41"/>
      <c r="G3541" s="41"/>
      <c r="H3541" s="61" t="str">
        <f>IF(COUNTIF(E3543:E3599, "!")&gt;0, "!", "")</f>
        <v/>
      </c>
      <c r="I3541" s="18" t="s">
        <v>240</v>
      </c>
      <c r="J3541" s="2" t="s">
        <v>210</v>
      </c>
      <c r="K3541" s="18" t="s">
        <v>267</v>
      </c>
      <c r="L3541" s="42">
        <f>E3590</f>
        <v>1</v>
      </c>
      <c r="M3541" s="41"/>
    </row>
    <row r="3542" spans="2:14" s="1" customFormat="1" ht="4" hidden="1" customHeight="1" outlineLevel="1" x14ac:dyDescent="0.15">
      <c r="B3542" s="88"/>
      <c r="C3542" s="89"/>
      <c r="D3542" s="89"/>
      <c r="E3542" s="89"/>
      <c r="F3542" s="89"/>
      <c r="G3542" s="89"/>
      <c r="H3542" s="89"/>
      <c r="I3542" s="90"/>
      <c r="J3542" s="90"/>
      <c r="K3542" s="90"/>
      <c r="L3542" s="89"/>
      <c r="M3542" s="89"/>
    </row>
    <row r="3543" spans="2:14" ht="10" hidden="1" customHeight="1" outlineLevel="1" x14ac:dyDescent="0.15"/>
    <row r="3544" spans="2:14" ht="15" hidden="1" customHeight="1" outlineLevel="1" x14ac:dyDescent="0.15">
      <c r="D3544" s="1"/>
      <c r="E3544" s="1"/>
      <c r="H3544" s="4" t="s">
        <v>1</v>
      </c>
      <c r="J3544" s="4" t="s">
        <v>0</v>
      </c>
      <c r="K3544" s="4" t="s">
        <v>209</v>
      </c>
      <c r="L3544" s="4" t="s">
        <v>264</v>
      </c>
    </row>
    <row r="3545" spans="2:14" ht="5" hidden="1" customHeight="1" outlineLevel="1" x14ac:dyDescent="0.15">
      <c r="D3545" s="1"/>
      <c r="E3545" s="1"/>
      <c r="H3545" s="1"/>
      <c r="J3545" s="1"/>
      <c r="K3545" s="1"/>
      <c r="L3545" s="1"/>
    </row>
    <row r="3546" spans="2:14" ht="15" hidden="1" customHeight="1" outlineLevel="1" x14ac:dyDescent="0.15">
      <c r="D3546" s="9" t="s">
        <v>2</v>
      </c>
      <c r="E3546" s="1"/>
      <c r="H3546" s="2"/>
      <c r="J3546" s="2"/>
      <c r="K3546" s="2"/>
      <c r="L3546" s="2"/>
    </row>
    <row r="3547" spans="2:14" hidden="1" outlineLevel="1" x14ac:dyDescent="0.15">
      <c r="D3547" s="1"/>
      <c r="E3547" s="1"/>
      <c r="F3547" s="1"/>
      <c r="H3547" s="1"/>
      <c r="I3547" s="1"/>
      <c r="J3547" s="1"/>
      <c r="K3547" s="1"/>
      <c r="L3547" s="1"/>
    </row>
    <row r="3548" spans="2:14" s="1" customFormat="1" ht="18" hidden="1" customHeight="1" outlineLevel="1" x14ac:dyDescent="0.15">
      <c r="B3548" s="7"/>
      <c r="C3548" s="91" t="s">
        <v>3</v>
      </c>
      <c r="D3548" s="91"/>
      <c r="E3548" s="91"/>
      <c r="F3548" s="92"/>
      <c r="G3548" s="92"/>
      <c r="H3548" s="92" t="s">
        <v>4</v>
      </c>
      <c r="I3548" s="92" t="s">
        <v>5</v>
      </c>
      <c r="J3548" s="92" t="s">
        <v>6</v>
      </c>
      <c r="K3548" s="92" t="s">
        <v>257</v>
      </c>
      <c r="L3548" s="92" t="s">
        <v>258</v>
      </c>
      <c r="M3548" s="92"/>
    </row>
    <row r="3549" spans="2:14" ht="10" hidden="1" customHeight="1" outlineLevel="1" x14ac:dyDescent="0.15">
      <c r="H3549" s="1"/>
      <c r="I3549" s="1"/>
      <c r="J3549" s="1"/>
      <c r="K3549" s="1"/>
      <c r="L3549" s="1"/>
    </row>
    <row r="3550" spans="2:14" s="1" customFormat="1" ht="15" hidden="1" customHeight="1" outlineLevel="1" x14ac:dyDescent="0.15">
      <c r="B3550" s="7"/>
      <c r="D3550" s="9" t="s">
        <v>3</v>
      </c>
      <c r="F3550" s="17" t="s">
        <v>321</v>
      </c>
      <c r="H3550" s="22"/>
      <c r="I3550" s="22"/>
      <c r="J3550" s="22"/>
      <c r="K3550" s="22"/>
      <c r="L3550" s="22"/>
    </row>
    <row r="3551" spans="2:14" ht="4" hidden="1" customHeight="1" outlineLevel="1" x14ac:dyDescent="0.15">
      <c r="D3551" s="1"/>
      <c r="E3551" s="1"/>
      <c r="F3551" s="1"/>
      <c r="H3551" s="1"/>
      <c r="I3551" s="1"/>
      <c r="J3551" s="1"/>
      <c r="K3551" s="1"/>
      <c r="L3551" s="1"/>
    </row>
    <row r="3552" spans="2:14" s="1" customFormat="1" ht="15" hidden="1" customHeight="1" outlineLevel="1" x14ac:dyDescent="0.15">
      <c r="B3552" s="7"/>
      <c r="D3552" s="9" t="s">
        <v>246</v>
      </c>
      <c r="F3552" s="8" t="str">
        <f>F3554 &amp; ":" &amp; F3550</f>
        <v>USD:[currency code]</v>
      </c>
      <c r="H3552" s="24"/>
      <c r="I3552" s="24"/>
      <c r="J3552" s="24"/>
      <c r="K3552" s="24"/>
      <c r="L3552" s="24"/>
    </row>
    <row r="3553" spans="2:13" ht="4" hidden="1" customHeight="1" outlineLevel="1" x14ac:dyDescent="0.15">
      <c r="D3553" s="1"/>
      <c r="E3553" s="1"/>
      <c r="F3553" s="1"/>
      <c r="H3553" s="1"/>
      <c r="I3553" s="1"/>
      <c r="J3553" s="1"/>
      <c r="K3553" s="1"/>
      <c r="L3553" s="1"/>
    </row>
    <row r="3554" spans="2:13" s="1" customFormat="1" ht="15" hidden="1" customHeight="1" outlineLevel="1" x14ac:dyDescent="0.15">
      <c r="B3554" s="7"/>
      <c r="D3554" s="9" t="s">
        <v>16</v>
      </c>
      <c r="F3554" s="8" t="str">
        <f>ReportingCurrency</f>
        <v>USD</v>
      </c>
      <c r="H3554" s="28">
        <f>IF(H3552=0, 0, H3550/H3552)</f>
        <v>0</v>
      </c>
      <c r="I3554" s="28">
        <f>IF(I3552=0, 0, I3550/I3552)</f>
        <v>0</v>
      </c>
      <c r="J3554" s="28">
        <f>IF(J3552=0, 0, J3550/J3552)</f>
        <v>0</v>
      </c>
      <c r="K3554" s="28">
        <f>IF(K3552=0, 0, K3550/K3552)</f>
        <v>0</v>
      </c>
      <c r="L3554" s="28">
        <f>IF(L3552=0, 0, L3550/L3552)</f>
        <v>0</v>
      </c>
    </row>
    <row r="3555" spans="2:13" ht="4" hidden="1" customHeight="1" outlineLevel="1" x14ac:dyDescent="0.15">
      <c r="D3555" s="1"/>
      <c r="E3555" s="1"/>
      <c r="F3555" s="1"/>
      <c r="H3555" s="1"/>
      <c r="I3555" s="1"/>
      <c r="J3555" s="1"/>
      <c r="K3555" s="1"/>
      <c r="L3555" s="1"/>
    </row>
    <row r="3556" spans="2:13" s="1" customFormat="1" ht="15" hidden="1" customHeight="1" outlineLevel="1" x14ac:dyDescent="0.15">
      <c r="B3556" s="7"/>
      <c r="D3556" s="9" t="s">
        <v>253</v>
      </c>
      <c r="F3556" s="8" t="s">
        <v>254</v>
      </c>
      <c r="H3556" s="2"/>
      <c r="I3556" s="2"/>
      <c r="J3556" s="2"/>
      <c r="K3556" s="2"/>
      <c r="L3556" s="2"/>
    </row>
    <row r="3557" spans="2:13" ht="4" hidden="1" customHeight="1" outlineLevel="1" x14ac:dyDescent="0.15">
      <c r="D3557" s="1"/>
      <c r="E3557" s="1"/>
      <c r="F3557" s="1"/>
      <c r="H3557" s="1"/>
      <c r="I3557" s="1"/>
      <c r="J3557" s="1"/>
      <c r="K3557" s="1"/>
      <c r="L3557" s="1"/>
    </row>
    <row r="3558" spans="2:13" s="1" customFormat="1" ht="15" hidden="1" customHeight="1" outlineLevel="1" x14ac:dyDescent="0.15">
      <c r="B3558" s="7"/>
      <c r="D3558" s="9" t="s">
        <v>280</v>
      </c>
      <c r="F3558" s="8" t="s">
        <v>255</v>
      </c>
      <c r="H3558" s="25"/>
      <c r="I3558" s="25"/>
      <c r="J3558" s="25"/>
      <c r="K3558" s="25"/>
      <c r="L3558" s="25"/>
    </row>
    <row r="3559" spans="2:13" hidden="1" outlineLevel="1" x14ac:dyDescent="0.15">
      <c r="D3559" s="1"/>
      <c r="E3559" s="1"/>
      <c r="F3559" s="1"/>
      <c r="H3559" s="1"/>
      <c r="I3559" s="1"/>
      <c r="J3559" s="1"/>
      <c r="K3559" s="1"/>
      <c r="L3559" s="1"/>
    </row>
    <row r="3560" spans="2:13" s="1" customFormat="1" ht="18" hidden="1" customHeight="1" outlineLevel="1" x14ac:dyDescent="0.15">
      <c r="B3560" s="7"/>
      <c r="C3560" s="91" t="s">
        <v>311</v>
      </c>
      <c r="D3560" s="91"/>
      <c r="E3560" s="91"/>
      <c r="F3560" s="92"/>
      <c r="G3560" s="92"/>
      <c r="H3560" s="92" t="s">
        <v>4</v>
      </c>
      <c r="I3560" s="92" t="s">
        <v>5</v>
      </c>
      <c r="J3560" s="92" t="s">
        <v>6</v>
      </c>
      <c r="K3560" s="92" t="s">
        <v>257</v>
      </c>
      <c r="L3560" s="92" t="s">
        <v>258</v>
      </c>
      <c r="M3560" s="92"/>
    </row>
    <row r="3561" spans="2:13" ht="10" hidden="1" customHeight="1" outlineLevel="1" x14ac:dyDescent="0.15">
      <c r="H3561" s="1"/>
      <c r="I3561" s="1"/>
      <c r="J3561" s="1"/>
      <c r="K3561" s="1"/>
      <c r="L3561" s="1"/>
    </row>
    <row r="3562" spans="2:13" s="1" customFormat="1" ht="15" hidden="1" customHeight="1" outlineLevel="1" x14ac:dyDescent="0.15">
      <c r="B3562" s="7"/>
      <c r="C3562" s="62"/>
      <c r="D3562" s="9" t="s">
        <v>318</v>
      </c>
      <c r="E3562"/>
      <c r="F3562" s="58" t="str">
        <f>F3550</f>
        <v>[currency code]</v>
      </c>
      <c r="H3562" s="23"/>
      <c r="I3562" s="23"/>
      <c r="J3562" s="23"/>
      <c r="K3562" s="23"/>
      <c r="L3562" s="23"/>
    </row>
    <row r="3563" spans="2:13" ht="10" hidden="1" customHeight="1" outlineLevel="1" x14ac:dyDescent="0.15">
      <c r="D3563" s="1"/>
      <c r="F3563" s="1"/>
      <c r="H3563" s="1"/>
      <c r="I3563" s="1"/>
      <c r="J3563" s="1"/>
      <c r="K3563" s="1"/>
      <c r="L3563" s="1"/>
    </row>
    <row r="3564" spans="2:13" ht="15" hidden="1" customHeight="1" outlineLevel="1" x14ac:dyDescent="0.15">
      <c r="D3564" s="60"/>
      <c r="F3564" s="1"/>
      <c r="H3564" s="98" t="s">
        <v>312</v>
      </c>
      <c r="I3564" s="1"/>
      <c r="J3564" s="1"/>
      <c r="K3564" s="1"/>
      <c r="L3564" s="1"/>
    </row>
    <row r="3565" spans="2:13" s="1" customFormat="1" ht="15" hidden="1" customHeight="1" outlineLevel="1" x14ac:dyDescent="0.15">
      <c r="B3565" s="7"/>
      <c r="D3565" s="9" t="s">
        <v>319</v>
      </c>
      <c r="E3565"/>
      <c r="F3565" s="8" t="str">
        <f t="shared" ref="F3565" si="114">ReportingCurrency</f>
        <v>USD</v>
      </c>
      <c r="H3565" s="28">
        <f>IF(H3552=0, 0, H3562/H3552)</f>
        <v>0</v>
      </c>
      <c r="I3565" s="28">
        <f>IF(I3552=0, 0, I3562/I3552)</f>
        <v>0</v>
      </c>
      <c r="J3565" s="28">
        <f>IF(J3552=0, 0, J3562/J3552)</f>
        <v>0</v>
      </c>
      <c r="K3565" s="28">
        <f>IF(K3552=0, 0, K3562/K3552)</f>
        <v>0</v>
      </c>
      <c r="L3565" s="28">
        <f>IF(L3552=0, 0, L3562/L3552)</f>
        <v>0</v>
      </c>
    </row>
    <row r="3566" spans="2:13" hidden="1" outlineLevel="1" x14ac:dyDescent="0.15"/>
    <row r="3567" spans="2:13" s="1" customFormat="1" ht="18" hidden="1" customHeight="1" outlineLevel="1" x14ac:dyDescent="0.15">
      <c r="B3567" s="7"/>
      <c r="C3567" s="91" t="s">
        <v>8</v>
      </c>
      <c r="D3567" s="91"/>
      <c r="E3567" s="91"/>
      <c r="F3567" s="92"/>
      <c r="G3567" s="92"/>
      <c r="H3567" s="92" t="s">
        <v>4</v>
      </c>
      <c r="I3567" s="92" t="s">
        <v>5</v>
      </c>
      <c r="J3567" s="92" t="s">
        <v>6</v>
      </c>
      <c r="K3567" s="92" t="s">
        <v>257</v>
      </c>
      <c r="L3567" s="92" t="s">
        <v>258</v>
      </c>
      <c r="M3567" s="92"/>
    </row>
    <row r="3568" spans="2:13" ht="10" hidden="1" customHeight="1" outlineLevel="1" x14ac:dyDescent="0.15">
      <c r="H3568" s="1"/>
      <c r="I3568" s="1"/>
      <c r="J3568" s="1"/>
      <c r="K3568" s="1"/>
      <c r="L3568" s="1"/>
    </row>
    <row r="3569" spans="2:13" ht="15" hidden="1" customHeight="1" outlineLevel="1" x14ac:dyDescent="0.15">
      <c r="D3569" s="9" t="s">
        <v>8</v>
      </c>
      <c r="F3569" s="1"/>
      <c r="H3569" s="99" t="str" cm="1">
        <f t="array" ref="H3569">IF(OR(E3570:E3571 = "!"), "Red alert = missing data","")</f>
        <v/>
      </c>
      <c r="I3569" s="1"/>
      <c r="J3569" s="1"/>
      <c r="K3569" s="1"/>
      <c r="L3569" s="1"/>
    </row>
    <row r="3570" spans="2:13" s="1" customFormat="1" ht="15" hidden="1" customHeight="1" outlineLevel="1" x14ac:dyDescent="0.15">
      <c r="B3570" s="7"/>
      <c r="D3570" s="59" t="s">
        <v>309</v>
      </c>
      <c r="E3570" s="61" t="str" cm="1">
        <f t="array" ref="E3570">IF(MAX((H3565:L3565&gt;=H3554:L3554) * (H3565:L3565 &lt;&gt; 0) * (H3570:L3570=0)) &gt;0, "!", "")</f>
        <v/>
      </c>
      <c r="F3570" s="8" t="s">
        <v>18</v>
      </c>
      <c r="H3570" s="23"/>
      <c r="I3570" s="23"/>
      <c r="J3570" s="23"/>
      <c r="K3570" s="23"/>
      <c r="L3570" s="23"/>
    </row>
    <row r="3571" spans="2:13" s="1" customFormat="1" ht="15" hidden="1" customHeight="1" outlineLevel="1" x14ac:dyDescent="0.15">
      <c r="B3571" s="7"/>
      <c r="D3571" s="59" t="s">
        <v>310</v>
      </c>
      <c r="E3571" s="61" t="str" cm="1">
        <f t="array" ref="E3571">IF(MAX((H3565:L3565&lt;H3554:L3554) * (H3565:L3565 &lt;&gt; 0) * (H3571:L3571=0)) &gt;0, "!", "")</f>
        <v/>
      </c>
      <c r="F3571" s="8" t="s">
        <v>18</v>
      </c>
      <c r="H3571" s="23"/>
      <c r="I3571" s="23"/>
      <c r="J3571" s="23"/>
      <c r="K3571" s="23"/>
      <c r="L3571" s="23"/>
    </row>
    <row r="3572" spans="2:13" s="1" customFormat="1" ht="15" hidden="1" customHeight="1" outlineLevel="1" x14ac:dyDescent="0.15">
      <c r="B3572" s="7"/>
      <c r="D3572" s="59" t="s">
        <v>305</v>
      </c>
      <c r="E3572"/>
      <c r="F3572" s="8" t="s">
        <v>18</v>
      </c>
      <c r="H3572" s="29">
        <f>H3570+IF(H3565&lt;H3554, H3571, 0)</f>
        <v>0</v>
      </c>
      <c r="I3572" s="29">
        <f>I3570+IF(I3565&lt;I3554, I3571, 0)</f>
        <v>0</v>
      </c>
      <c r="J3572" s="29">
        <f>J3570+IF(J3565&lt;J3554, J3571, 0)</f>
        <v>0</v>
      </c>
      <c r="K3572" s="29">
        <f>K3570+IF(K3565&lt;K3554, K3571, 0)</f>
        <v>0</v>
      </c>
      <c r="L3572" s="29">
        <f>L3570+IF(L3565&lt;L3554, L3571, 0)</f>
        <v>0</v>
      </c>
    </row>
    <row r="3573" spans="2:13" hidden="1" outlineLevel="1" x14ac:dyDescent="0.15">
      <c r="D3573" s="1"/>
      <c r="E3573" s="1"/>
      <c r="F3573" s="1"/>
      <c r="H3573" s="1"/>
      <c r="I3573" s="1"/>
      <c r="J3573" s="1"/>
      <c r="K3573" s="1"/>
      <c r="L3573" s="1"/>
    </row>
    <row r="3574" spans="2:13" s="1" customFormat="1" ht="18" hidden="1" customHeight="1" outlineLevel="1" x14ac:dyDescent="0.15">
      <c r="B3574" s="7"/>
      <c r="C3574" s="91" t="s">
        <v>10</v>
      </c>
      <c r="D3574" s="91"/>
      <c r="E3574" s="91"/>
      <c r="F3574" s="92"/>
      <c r="G3574" s="92"/>
      <c r="H3574" s="97" t="s">
        <v>4</v>
      </c>
      <c r="I3574" s="92" t="s">
        <v>5</v>
      </c>
      <c r="J3574" s="92" t="s">
        <v>6</v>
      </c>
      <c r="K3574" s="92" t="s">
        <v>257</v>
      </c>
      <c r="L3574" s="92" t="s">
        <v>258</v>
      </c>
      <c r="M3574" s="92"/>
    </row>
    <row r="3575" spans="2:13" ht="10" hidden="1" customHeight="1" outlineLevel="1" x14ac:dyDescent="0.15"/>
    <row r="3576" spans="2:13" s="1" customFormat="1" ht="15" hidden="1" customHeight="1" outlineLevel="1" x14ac:dyDescent="0.15">
      <c r="B3576" s="7"/>
      <c r="D3576" s="9" t="s">
        <v>17</v>
      </c>
      <c r="F3576" s="8" t="s">
        <v>9</v>
      </c>
      <c r="H3576" s="29">
        <f>H3572</f>
        <v>0</v>
      </c>
      <c r="I3576" s="29">
        <f>I3572</f>
        <v>0</v>
      </c>
      <c r="J3576" s="29">
        <f>J3572</f>
        <v>0</v>
      </c>
      <c r="K3576" s="29">
        <f>K3572</f>
        <v>0</v>
      </c>
      <c r="L3576" s="29">
        <f>L3572</f>
        <v>0</v>
      </c>
    </row>
    <row r="3577" spans="2:13" ht="4" hidden="1" customHeight="1" outlineLevel="1" x14ac:dyDescent="0.15">
      <c r="D3577" s="9"/>
      <c r="F3577" s="1"/>
      <c r="H3577" s="1"/>
      <c r="I3577" s="1"/>
      <c r="J3577" s="1"/>
      <c r="K3577" s="1"/>
      <c r="L3577" s="1"/>
    </row>
    <row r="3578" spans="2:13" s="1" customFormat="1" ht="15" hidden="1" customHeight="1" outlineLevel="1" x14ac:dyDescent="0.15">
      <c r="B3578" s="7"/>
      <c r="D3578" s="9" t="s">
        <v>249</v>
      </c>
      <c r="F3578" s="8" t="s">
        <v>9</v>
      </c>
      <c r="H3578" s="29">
        <f>IF(H3565&lt;H3554, H3571, 0)</f>
        <v>0</v>
      </c>
      <c r="I3578" s="29">
        <f>IF(I3565&lt;I3554, I3571, 0)</f>
        <v>0</v>
      </c>
      <c r="J3578" s="29">
        <f>IF(J3565&lt;J3554, J3571, 0)</f>
        <v>0</v>
      </c>
      <c r="K3578" s="29">
        <f>IF(K3565&lt;K3554, K3571, 0)</f>
        <v>0</v>
      </c>
      <c r="L3578" s="29">
        <f>IF(L3565&lt;L3554, L3571, 0)</f>
        <v>0</v>
      </c>
    </row>
    <row r="3579" spans="2:13" ht="4" hidden="1" customHeight="1" outlineLevel="1" x14ac:dyDescent="0.15">
      <c r="D3579" s="9"/>
      <c r="F3579" s="1"/>
      <c r="H3579" s="1"/>
      <c r="I3579" s="1"/>
      <c r="J3579" s="1"/>
      <c r="K3579" s="1"/>
      <c r="L3579" s="1"/>
    </row>
    <row r="3580" spans="2:13" s="1" customFormat="1" ht="15" hidden="1" customHeight="1" outlineLevel="1" x14ac:dyDescent="0.15">
      <c r="B3580" s="7"/>
      <c r="D3580" s="9" t="s">
        <v>11</v>
      </c>
      <c r="F3580" s="8" t="str">
        <f>ReportingCurrencyUnitLables</f>
        <v>USD 000s</v>
      </c>
      <c r="H3580" s="29">
        <f>H3554 * H3572 / 1000</f>
        <v>0</v>
      </c>
      <c r="I3580" s="29">
        <f>I3554 * I3572 / 1000</f>
        <v>0</v>
      </c>
      <c r="J3580" s="29">
        <f>J3554 * J3572 / 1000</f>
        <v>0</v>
      </c>
      <c r="K3580" s="29">
        <f>K3554 * K3572 / 1000</f>
        <v>0</v>
      </c>
      <c r="L3580" s="29">
        <f>L3554 * L3572 / 1000</f>
        <v>0</v>
      </c>
    </row>
    <row r="3581" spans="2:13" ht="4" hidden="1" customHeight="1" outlineLevel="1" x14ac:dyDescent="0.15">
      <c r="D3581" s="9"/>
      <c r="F3581" s="1"/>
      <c r="H3581" s="1"/>
      <c r="I3581" s="1"/>
      <c r="J3581" s="1"/>
      <c r="K3581" s="1"/>
      <c r="L3581" s="1"/>
    </row>
    <row r="3582" spans="2:13" s="1" customFormat="1" ht="15" hidden="1" customHeight="1" outlineLevel="1" x14ac:dyDescent="0.15">
      <c r="B3582" s="7"/>
      <c r="D3582" s="9" t="s">
        <v>13</v>
      </c>
      <c r="F3582" s="8" t="s">
        <v>14</v>
      </c>
      <c r="H3582" s="30">
        <f>IF(H3576=0,0,H3578 / H3576)</f>
        <v>0</v>
      </c>
      <c r="I3582" s="30">
        <f>IF(I3576=0,0,I3578 / I3576)</f>
        <v>0</v>
      </c>
      <c r="J3582" s="30">
        <f>IF(J3576=0,0,J3578 / J3576)</f>
        <v>0</v>
      </c>
      <c r="K3582" s="30">
        <f>IF(K3576=0,0,K3578 / K3576)</f>
        <v>0</v>
      </c>
      <c r="L3582" s="30">
        <f>IF(L3576=0,0,L3578 / L3576)</f>
        <v>0</v>
      </c>
    </row>
    <row r="3583" spans="2:13" ht="4" hidden="1" customHeight="1" outlineLevel="1" x14ac:dyDescent="0.15">
      <c r="D3583" s="9"/>
      <c r="F3583" s="1"/>
      <c r="H3583" s="1"/>
      <c r="I3583" s="1"/>
      <c r="J3583" s="1"/>
      <c r="K3583" s="1"/>
      <c r="L3583" s="1"/>
    </row>
    <row r="3584" spans="2:13" ht="15" hidden="1" customHeight="1" outlineLevel="1" x14ac:dyDescent="0.15">
      <c r="D3584" s="9" t="s">
        <v>302</v>
      </c>
      <c r="F3584" s="8" t="str">
        <f>ReportingCurrencyUnitLables</f>
        <v>USD 000s</v>
      </c>
      <c r="G3584" s="1"/>
      <c r="H3584" s="29">
        <f>MAX(0, H3554-H3565) * H3578 / 1000</f>
        <v>0</v>
      </c>
      <c r="I3584" s="29">
        <f t="shared" ref="I3584:L3584" si="115">MAX(0, I3554-I3565) * I3578 / 1000</f>
        <v>0</v>
      </c>
      <c r="J3584" s="29">
        <f t="shared" si="115"/>
        <v>0</v>
      </c>
      <c r="K3584" s="29">
        <f t="shared" si="115"/>
        <v>0</v>
      </c>
      <c r="L3584" s="29">
        <f t="shared" si="115"/>
        <v>0</v>
      </c>
    </row>
    <row r="3585" spans="2:13" ht="4" hidden="1" customHeight="1" outlineLevel="1" x14ac:dyDescent="0.15">
      <c r="D3585" s="9"/>
      <c r="F3585" s="1"/>
      <c r="H3585" s="1"/>
      <c r="I3585" s="1"/>
      <c r="J3585" s="1"/>
      <c r="K3585" s="1"/>
      <c r="L3585" s="1"/>
    </row>
    <row r="3586" spans="2:13" s="1" customFormat="1" ht="15" hidden="1" customHeight="1" outlineLevel="1" x14ac:dyDescent="0.15">
      <c r="B3586" s="7"/>
      <c r="D3586" s="9" t="s">
        <v>252</v>
      </c>
      <c r="F3586" s="8" t="s">
        <v>250</v>
      </c>
      <c r="H3586" s="30">
        <f>IF(H3580=0, 0, H3584/H3580)</f>
        <v>0</v>
      </c>
      <c r="I3586" s="30">
        <f>IF(I3580=0, 0, I3584/I3580)</f>
        <v>0</v>
      </c>
      <c r="J3586" s="30">
        <f>IF(J3580=0, 0, J3584/J3580)</f>
        <v>0</v>
      </c>
      <c r="K3586" s="30">
        <f>IF(K3580=0, 0, K3584/K3580)</f>
        <v>0</v>
      </c>
      <c r="L3586" s="30">
        <f>IF(L3580=0, 0, L3584/L3580)</f>
        <v>0</v>
      </c>
    </row>
    <row r="3587" spans="2:13" ht="4" hidden="1" customHeight="1" outlineLevel="1" x14ac:dyDescent="0.15">
      <c r="D3587" s="9"/>
      <c r="F3587" s="1"/>
      <c r="H3587" s="1"/>
      <c r="I3587" s="1"/>
      <c r="J3587" s="1"/>
      <c r="K3587" s="1"/>
      <c r="L3587" s="1"/>
    </row>
    <row r="3588" spans="2:13" s="1" customFormat="1" ht="15" hidden="1" customHeight="1" outlineLevel="1" x14ac:dyDescent="0.15">
      <c r="B3588" s="7"/>
      <c r="C3588" s="7"/>
      <c r="D3588" s="9" t="s">
        <v>251</v>
      </c>
      <c r="F3588" s="8" t="s">
        <v>259</v>
      </c>
      <c r="H3588" s="31"/>
      <c r="I3588" s="30">
        <f>IF(H3586=0, 0, -(I3586-H3586) / H3586)</f>
        <v>0</v>
      </c>
      <c r="J3588" s="30">
        <f>IF(I3586=0, 0, -(J3586-I3586) / I3586)</f>
        <v>0</v>
      </c>
      <c r="K3588" s="30">
        <f>IF(J3586=0, 0, -(K3586-J3586) / J3586)</f>
        <v>0</v>
      </c>
      <c r="L3588" s="30">
        <f>IF(K3586=0, 0, -(L3586-K3586) / K3586)</f>
        <v>0</v>
      </c>
    </row>
    <row r="3589" spans="2:13" hidden="1" outlineLevel="1" x14ac:dyDescent="0.15"/>
    <row r="3590" spans="2:13" s="1" customFormat="1" ht="18" hidden="1" customHeight="1" outlineLevel="1" x14ac:dyDescent="0.15">
      <c r="B3590" s="7"/>
      <c r="C3590" s="91" t="s">
        <v>241</v>
      </c>
      <c r="D3590" s="91"/>
      <c r="E3590" s="93">
        <f>IF(AND(J3541 = "Yes", OR(ISBLANK(Worker_Type_Filter), Worker_Type_Filter = H3546),
 OR(ISBLANK(Country_Filter), Country_Filter = J3546)), 1, 0)</f>
        <v>1</v>
      </c>
      <c r="F3590" s="92"/>
      <c r="G3590" s="92"/>
      <c r="H3590" s="92" t="s">
        <v>4</v>
      </c>
      <c r="I3590" s="92" t="s">
        <v>5</v>
      </c>
      <c r="J3590" s="92" t="s">
        <v>6</v>
      </c>
      <c r="K3590" s="92" t="s">
        <v>257</v>
      </c>
      <c r="L3590" s="92" t="s">
        <v>258</v>
      </c>
      <c r="M3590" s="92"/>
    </row>
    <row r="3591" spans="2:13" ht="10" hidden="1" customHeight="1" outlineLevel="1" x14ac:dyDescent="0.15">
      <c r="C3591" s="43" t="s">
        <v>248</v>
      </c>
    </row>
    <row r="3592" spans="2:13" ht="4" hidden="1" customHeight="1" outlineLevel="1" x14ac:dyDescent="0.15"/>
    <row r="3593" spans="2:13" s="1" customFormat="1" ht="15" hidden="1" customHeight="1" outlineLevel="1" x14ac:dyDescent="0.15">
      <c r="B3593" s="7"/>
      <c r="C3593" s="19">
        <v>1</v>
      </c>
      <c r="D3593" s="9" t="s">
        <v>17</v>
      </c>
      <c r="F3593" s="8" t="s">
        <v>9</v>
      </c>
      <c r="H3593" s="29">
        <f>H3576 * $E3590</f>
        <v>0</v>
      </c>
      <c r="I3593" s="29">
        <f>I3576 * $E3590</f>
        <v>0</v>
      </c>
      <c r="J3593" s="29">
        <f>J3576 * $E3590</f>
        <v>0</v>
      </c>
      <c r="K3593" s="29">
        <f>K3576 * $E3590</f>
        <v>0</v>
      </c>
      <c r="L3593" s="29">
        <f>L3576 * $E3590</f>
        <v>0</v>
      </c>
    </row>
    <row r="3594" spans="2:13" ht="4" hidden="1" customHeight="1" outlineLevel="1" x14ac:dyDescent="0.15">
      <c r="D3594" s="9"/>
      <c r="F3594" s="1"/>
      <c r="H3594" s="1"/>
      <c r="I3594" s="1"/>
      <c r="J3594" s="1"/>
      <c r="K3594" s="1"/>
      <c r="L3594" s="1"/>
    </row>
    <row r="3595" spans="2:13" s="1" customFormat="1" ht="15" hidden="1" customHeight="1" outlineLevel="1" x14ac:dyDescent="0.15">
      <c r="B3595" s="7"/>
      <c r="C3595" s="19">
        <v>2</v>
      </c>
      <c r="D3595" s="9" t="s">
        <v>249</v>
      </c>
      <c r="F3595" s="8" t="s">
        <v>9</v>
      </c>
      <c r="H3595" s="29">
        <f>H3578 * $E3590</f>
        <v>0</v>
      </c>
      <c r="I3595" s="29">
        <f>I3578 * $E3590</f>
        <v>0</v>
      </c>
      <c r="J3595" s="29">
        <f>J3578 * $E3590</f>
        <v>0</v>
      </c>
      <c r="K3595" s="29">
        <f>K3578 * $E3590</f>
        <v>0</v>
      </c>
      <c r="L3595" s="29">
        <f>L3578 * $E3590</f>
        <v>0</v>
      </c>
    </row>
    <row r="3596" spans="2:13" ht="4" hidden="1" customHeight="1" outlineLevel="1" x14ac:dyDescent="0.15">
      <c r="D3596" s="9"/>
      <c r="F3596" s="1"/>
      <c r="H3596" s="1"/>
      <c r="I3596" s="1"/>
      <c r="J3596" s="1"/>
      <c r="K3596" s="1"/>
      <c r="L3596" s="1"/>
    </row>
    <row r="3597" spans="2:13" s="1" customFormat="1" ht="15" hidden="1" customHeight="1" outlineLevel="1" x14ac:dyDescent="0.15">
      <c r="B3597" s="7"/>
      <c r="C3597" s="19">
        <v>3</v>
      </c>
      <c r="D3597" s="9" t="s">
        <v>11</v>
      </c>
      <c r="F3597" s="8" t="str">
        <f>ReportingCurrencyUnitLables</f>
        <v>USD 000s</v>
      </c>
      <c r="H3597" s="29">
        <f>H3580 * $E3590</f>
        <v>0</v>
      </c>
      <c r="I3597" s="29">
        <f>I3580 * $E3590</f>
        <v>0</v>
      </c>
      <c r="J3597" s="29">
        <f>J3580 * $E3590</f>
        <v>0</v>
      </c>
      <c r="K3597" s="29">
        <f>K3580 * $E3590</f>
        <v>0</v>
      </c>
      <c r="L3597" s="29">
        <f>L3580 * $E3590</f>
        <v>0</v>
      </c>
    </row>
    <row r="3598" spans="2:13" ht="4" hidden="1" customHeight="1" outlineLevel="1" x14ac:dyDescent="0.15">
      <c r="D3598" s="9"/>
      <c r="F3598" s="1"/>
      <c r="H3598" s="1"/>
      <c r="I3598" s="1"/>
      <c r="J3598" s="1"/>
      <c r="K3598" s="1"/>
      <c r="L3598" s="1"/>
    </row>
    <row r="3599" spans="2:13" s="1" customFormat="1" ht="15" hidden="1" customHeight="1" outlineLevel="1" x14ac:dyDescent="0.15">
      <c r="B3599" s="7"/>
      <c r="C3599" s="19">
        <v>4</v>
      </c>
      <c r="D3599" s="9" t="s">
        <v>256</v>
      </c>
      <c r="F3599" s="8" t="str">
        <f>ReportingCurrencyUnitLables</f>
        <v>USD 000s</v>
      </c>
      <c r="H3599" s="29">
        <f>H3584 * $E3590</f>
        <v>0</v>
      </c>
      <c r="I3599" s="29">
        <f>I3584 * $E3590</f>
        <v>0</v>
      </c>
      <c r="J3599" s="29">
        <f>J3584 * $E3590</f>
        <v>0</v>
      </c>
      <c r="K3599" s="29">
        <f>K3584 * $E3590</f>
        <v>0</v>
      </c>
      <c r="L3599" s="29">
        <f>L3584 * $E3590</f>
        <v>0</v>
      </c>
    </row>
    <row r="3600" spans="2:13" ht="4" hidden="1" customHeight="1" outlineLevel="1" x14ac:dyDescent="0.15">
      <c r="D3600" s="9"/>
      <c r="F3600" s="1"/>
      <c r="H3600" s="1"/>
      <c r="I3600" s="1"/>
      <c r="J3600" s="1"/>
      <c r="K3600" s="1"/>
      <c r="L3600" s="1"/>
    </row>
    <row r="3601" spans="2:14" ht="10" hidden="1" customHeight="1" outlineLevel="1" x14ac:dyDescent="0.15">
      <c r="B3601" s="44"/>
      <c r="C3601" s="41"/>
      <c r="D3601" s="41"/>
      <c r="E3601" s="41"/>
      <c r="F3601" s="41"/>
      <c r="G3601" s="41"/>
      <c r="H3601" s="41"/>
      <c r="I3601" s="45"/>
      <c r="J3601" s="45"/>
      <c r="K3601" s="45"/>
      <c r="L3601" s="41"/>
      <c r="M3601" s="41"/>
      <c r="N3601" s="1"/>
    </row>
    <row r="3602" spans="2:14" ht="10" customHeight="1" x14ac:dyDescent="0.15">
      <c r="B3602" s="44"/>
      <c r="C3602" s="41"/>
      <c r="D3602" s="41"/>
      <c r="E3602" s="41"/>
      <c r="F3602" s="41"/>
      <c r="G3602" s="41"/>
      <c r="H3602" s="41"/>
      <c r="I3602" s="45"/>
      <c r="J3602" s="45"/>
      <c r="K3602" s="45"/>
      <c r="L3602" s="41"/>
      <c r="M3602" s="41"/>
      <c r="N3602" s="1"/>
    </row>
    <row r="3603" spans="2:14" s="1" customFormat="1" ht="19" collapsed="1" x14ac:dyDescent="0.15">
      <c r="B3603" s="83" cm="1">
        <f t="array" aca="1" ref="B3603" ca="1">MAX($B$2:OFFSET(B3603,-1,0)+1)</f>
        <v>59</v>
      </c>
      <c r="C3603" s="84" t="str">
        <f>UPPER(J3608) &amp;" / " &amp; K3608  &amp; " / " &amp; L3608 &amp; " / " &amp; H3608</f>
        <v xml:space="preserve"> /  /  / </v>
      </c>
      <c r="D3603" s="84"/>
      <c r="E3603" s="41"/>
      <c r="F3603" s="41"/>
      <c r="G3603" s="41"/>
      <c r="H3603" s="61" t="str">
        <f>IF(COUNTIF(E3605:E3661, "!")&gt;0, "!", "")</f>
        <v/>
      </c>
      <c r="I3603" s="18" t="s">
        <v>240</v>
      </c>
      <c r="J3603" s="2" t="s">
        <v>210</v>
      </c>
      <c r="K3603" s="18" t="s">
        <v>267</v>
      </c>
      <c r="L3603" s="42">
        <f>E3652</f>
        <v>1</v>
      </c>
      <c r="M3603" s="41"/>
    </row>
    <row r="3604" spans="2:14" s="1" customFormat="1" ht="4" hidden="1" customHeight="1" outlineLevel="1" x14ac:dyDescent="0.15">
      <c r="B3604" s="88"/>
      <c r="C3604" s="89"/>
      <c r="D3604" s="89"/>
      <c r="E3604" s="89"/>
      <c r="F3604" s="89"/>
      <c r="G3604" s="89"/>
      <c r="H3604" s="89"/>
      <c r="I3604" s="90"/>
      <c r="J3604" s="90"/>
      <c r="K3604" s="90"/>
      <c r="L3604" s="89"/>
      <c r="M3604" s="89"/>
    </row>
    <row r="3605" spans="2:14" ht="10" hidden="1" customHeight="1" outlineLevel="1" x14ac:dyDescent="0.15"/>
    <row r="3606" spans="2:14" ht="15" hidden="1" customHeight="1" outlineLevel="1" x14ac:dyDescent="0.15">
      <c r="D3606" s="1"/>
      <c r="E3606" s="1"/>
      <c r="H3606" s="4" t="s">
        <v>1</v>
      </c>
      <c r="J3606" s="4" t="s">
        <v>0</v>
      </c>
      <c r="K3606" s="4" t="s">
        <v>209</v>
      </c>
      <c r="L3606" s="4" t="s">
        <v>264</v>
      </c>
    </row>
    <row r="3607" spans="2:14" ht="5" hidden="1" customHeight="1" outlineLevel="1" x14ac:dyDescent="0.15">
      <c r="D3607" s="1"/>
      <c r="E3607" s="1"/>
      <c r="H3607" s="1"/>
      <c r="J3607" s="1"/>
      <c r="K3607" s="1"/>
      <c r="L3607" s="1"/>
    </row>
    <row r="3608" spans="2:14" ht="15" hidden="1" customHeight="1" outlineLevel="1" x14ac:dyDescent="0.15">
      <c r="D3608" s="9" t="s">
        <v>2</v>
      </c>
      <c r="E3608" s="1"/>
      <c r="H3608" s="2"/>
      <c r="J3608" s="2"/>
      <c r="K3608" s="2"/>
      <c r="L3608" s="2"/>
    </row>
    <row r="3609" spans="2:14" hidden="1" outlineLevel="1" x14ac:dyDescent="0.15">
      <c r="D3609" s="1"/>
      <c r="E3609" s="1"/>
      <c r="F3609" s="1"/>
      <c r="H3609" s="1"/>
      <c r="I3609" s="1"/>
      <c r="J3609" s="1"/>
      <c r="K3609" s="1"/>
      <c r="L3609" s="1"/>
    </row>
    <row r="3610" spans="2:14" s="1" customFormat="1" ht="18" hidden="1" customHeight="1" outlineLevel="1" x14ac:dyDescent="0.15">
      <c r="B3610" s="7"/>
      <c r="C3610" s="91" t="s">
        <v>3</v>
      </c>
      <c r="D3610" s="91"/>
      <c r="E3610" s="91"/>
      <c r="F3610" s="92"/>
      <c r="G3610" s="92"/>
      <c r="H3610" s="92" t="s">
        <v>4</v>
      </c>
      <c r="I3610" s="92" t="s">
        <v>5</v>
      </c>
      <c r="J3610" s="92" t="s">
        <v>6</v>
      </c>
      <c r="K3610" s="92" t="s">
        <v>257</v>
      </c>
      <c r="L3610" s="92" t="s">
        <v>258</v>
      </c>
      <c r="M3610" s="92"/>
    </row>
    <row r="3611" spans="2:14" ht="10" hidden="1" customHeight="1" outlineLevel="1" x14ac:dyDescent="0.15">
      <c r="H3611" s="1"/>
      <c r="I3611" s="1"/>
      <c r="J3611" s="1"/>
      <c r="K3611" s="1"/>
      <c r="L3611" s="1"/>
    </row>
    <row r="3612" spans="2:14" s="1" customFormat="1" ht="15" hidden="1" customHeight="1" outlineLevel="1" x14ac:dyDescent="0.15">
      <c r="B3612" s="7"/>
      <c r="D3612" s="9" t="s">
        <v>3</v>
      </c>
      <c r="F3612" s="17" t="s">
        <v>321</v>
      </c>
      <c r="H3612" s="22"/>
      <c r="I3612" s="22"/>
      <c r="J3612" s="22"/>
      <c r="K3612" s="22"/>
      <c r="L3612" s="22"/>
    </row>
    <row r="3613" spans="2:14" ht="4" hidden="1" customHeight="1" outlineLevel="1" x14ac:dyDescent="0.15">
      <c r="D3613" s="1"/>
      <c r="E3613" s="1"/>
      <c r="F3613" s="1"/>
      <c r="H3613" s="1"/>
      <c r="I3613" s="1"/>
      <c r="J3613" s="1"/>
      <c r="K3613" s="1"/>
      <c r="L3613" s="1"/>
    </row>
    <row r="3614" spans="2:14" s="1" customFormat="1" ht="15" hidden="1" customHeight="1" outlineLevel="1" x14ac:dyDescent="0.15">
      <c r="B3614" s="7"/>
      <c r="D3614" s="9" t="s">
        <v>246</v>
      </c>
      <c r="F3614" s="8" t="str">
        <f>F3616 &amp; ":" &amp; F3612</f>
        <v>USD:[currency code]</v>
      </c>
      <c r="H3614" s="24"/>
      <c r="I3614" s="24"/>
      <c r="J3614" s="24"/>
      <c r="K3614" s="24"/>
      <c r="L3614" s="24"/>
    </row>
    <row r="3615" spans="2:14" ht="4" hidden="1" customHeight="1" outlineLevel="1" x14ac:dyDescent="0.15">
      <c r="D3615" s="1"/>
      <c r="E3615" s="1"/>
      <c r="F3615" s="1"/>
      <c r="H3615" s="1"/>
      <c r="I3615" s="1"/>
      <c r="J3615" s="1"/>
      <c r="K3615" s="1"/>
      <c r="L3615" s="1"/>
    </row>
    <row r="3616" spans="2:14" s="1" customFormat="1" ht="15" hidden="1" customHeight="1" outlineLevel="1" x14ac:dyDescent="0.15">
      <c r="B3616" s="7"/>
      <c r="D3616" s="9" t="s">
        <v>16</v>
      </c>
      <c r="F3616" s="8" t="str">
        <f>ReportingCurrency</f>
        <v>USD</v>
      </c>
      <c r="H3616" s="28">
        <f>IF(H3614=0, 0, H3612/H3614)</f>
        <v>0</v>
      </c>
      <c r="I3616" s="28">
        <f>IF(I3614=0, 0, I3612/I3614)</f>
        <v>0</v>
      </c>
      <c r="J3616" s="28">
        <f>IF(J3614=0, 0, J3612/J3614)</f>
        <v>0</v>
      </c>
      <c r="K3616" s="28">
        <f>IF(K3614=0, 0, K3612/K3614)</f>
        <v>0</v>
      </c>
      <c r="L3616" s="28">
        <f>IF(L3614=0, 0, L3612/L3614)</f>
        <v>0</v>
      </c>
    </row>
    <row r="3617" spans="2:13" ht="4" hidden="1" customHeight="1" outlineLevel="1" x14ac:dyDescent="0.15">
      <c r="D3617" s="1"/>
      <c r="E3617" s="1"/>
      <c r="F3617" s="1"/>
      <c r="H3617" s="1"/>
      <c r="I3617" s="1"/>
      <c r="J3617" s="1"/>
      <c r="K3617" s="1"/>
      <c r="L3617" s="1"/>
    </row>
    <row r="3618" spans="2:13" s="1" customFormat="1" ht="15" hidden="1" customHeight="1" outlineLevel="1" x14ac:dyDescent="0.15">
      <c r="B3618" s="7"/>
      <c r="D3618" s="9" t="s">
        <v>253</v>
      </c>
      <c r="F3618" s="8" t="s">
        <v>254</v>
      </c>
      <c r="H3618" s="2"/>
      <c r="I3618" s="2"/>
      <c r="J3618" s="2"/>
      <c r="K3618" s="2"/>
      <c r="L3618" s="2"/>
    </row>
    <row r="3619" spans="2:13" ht="4" hidden="1" customHeight="1" outlineLevel="1" x14ac:dyDescent="0.15">
      <c r="D3619" s="1"/>
      <c r="E3619" s="1"/>
      <c r="F3619" s="1"/>
      <c r="H3619" s="1"/>
      <c r="I3619" s="1"/>
      <c r="J3619" s="1"/>
      <c r="K3619" s="1"/>
      <c r="L3619" s="1"/>
    </row>
    <row r="3620" spans="2:13" s="1" customFormat="1" ht="15" hidden="1" customHeight="1" outlineLevel="1" x14ac:dyDescent="0.15">
      <c r="B3620" s="7"/>
      <c r="D3620" s="9" t="s">
        <v>280</v>
      </c>
      <c r="F3620" s="8" t="s">
        <v>255</v>
      </c>
      <c r="H3620" s="25"/>
      <c r="I3620" s="25"/>
      <c r="J3620" s="25"/>
      <c r="K3620" s="25"/>
      <c r="L3620" s="25"/>
    </row>
    <row r="3621" spans="2:13" hidden="1" outlineLevel="1" x14ac:dyDescent="0.15">
      <c r="D3621" s="1"/>
      <c r="E3621" s="1"/>
      <c r="F3621" s="1"/>
      <c r="H3621" s="1"/>
      <c r="I3621" s="1"/>
      <c r="J3621" s="1"/>
      <c r="K3621" s="1"/>
      <c r="L3621" s="1"/>
    </row>
    <row r="3622" spans="2:13" s="1" customFormat="1" ht="18" hidden="1" customHeight="1" outlineLevel="1" x14ac:dyDescent="0.15">
      <c r="B3622" s="7"/>
      <c r="C3622" s="91" t="s">
        <v>311</v>
      </c>
      <c r="D3622" s="91"/>
      <c r="E3622" s="91"/>
      <c r="F3622" s="92"/>
      <c r="G3622" s="92"/>
      <c r="H3622" s="92" t="s">
        <v>4</v>
      </c>
      <c r="I3622" s="92" t="s">
        <v>5</v>
      </c>
      <c r="J3622" s="92" t="s">
        <v>6</v>
      </c>
      <c r="K3622" s="92" t="s">
        <v>257</v>
      </c>
      <c r="L3622" s="92" t="s">
        <v>258</v>
      </c>
      <c r="M3622" s="92"/>
    </row>
    <row r="3623" spans="2:13" ht="10" hidden="1" customHeight="1" outlineLevel="1" x14ac:dyDescent="0.15">
      <c r="H3623" s="1"/>
      <c r="I3623" s="1"/>
      <c r="J3623" s="1"/>
      <c r="K3623" s="1"/>
      <c r="L3623" s="1"/>
    </row>
    <row r="3624" spans="2:13" s="1" customFormat="1" ht="15" hidden="1" customHeight="1" outlineLevel="1" x14ac:dyDescent="0.15">
      <c r="B3624" s="7"/>
      <c r="C3624" s="62"/>
      <c r="D3624" s="9" t="s">
        <v>318</v>
      </c>
      <c r="E3624"/>
      <c r="F3624" s="58" t="str">
        <f>F3612</f>
        <v>[currency code]</v>
      </c>
      <c r="H3624" s="23"/>
      <c r="I3624" s="23"/>
      <c r="J3624" s="23"/>
      <c r="K3624" s="23"/>
      <c r="L3624" s="23"/>
    </row>
    <row r="3625" spans="2:13" ht="10" hidden="1" customHeight="1" outlineLevel="1" x14ac:dyDescent="0.15">
      <c r="D3625" s="1"/>
      <c r="F3625" s="1"/>
      <c r="H3625" s="1"/>
      <c r="I3625" s="1"/>
      <c r="J3625" s="1"/>
      <c r="K3625" s="1"/>
      <c r="L3625" s="1"/>
    </row>
    <row r="3626" spans="2:13" ht="15" hidden="1" customHeight="1" outlineLevel="1" x14ac:dyDescent="0.15">
      <c r="D3626" s="60"/>
      <c r="F3626" s="1"/>
      <c r="H3626" s="98" t="s">
        <v>312</v>
      </c>
      <c r="I3626" s="1"/>
      <c r="J3626" s="1"/>
      <c r="K3626" s="1"/>
      <c r="L3626" s="1"/>
    </row>
    <row r="3627" spans="2:13" s="1" customFormat="1" ht="15" hidden="1" customHeight="1" outlineLevel="1" x14ac:dyDescent="0.15">
      <c r="B3627" s="7"/>
      <c r="D3627" s="9" t="s">
        <v>319</v>
      </c>
      <c r="E3627"/>
      <c r="F3627" s="8" t="str">
        <f t="shared" ref="F3627" si="116">ReportingCurrency</f>
        <v>USD</v>
      </c>
      <c r="H3627" s="28">
        <f>IF(H3614=0, 0, H3624/H3614)</f>
        <v>0</v>
      </c>
      <c r="I3627" s="28">
        <f>IF(I3614=0, 0, I3624/I3614)</f>
        <v>0</v>
      </c>
      <c r="J3627" s="28">
        <f>IF(J3614=0, 0, J3624/J3614)</f>
        <v>0</v>
      </c>
      <c r="K3627" s="28">
        <f>IF(K3614=0, 0, K3624/K3614)</f>
        <v>0</v>
      </c>
      <c r="L3627" s="28">
        <f>IF(L3614=0, 0, L3624/L3614)</f>
        <v>0</v>
      </c>
    </row>
    <row r="3628" spans="2:13" hidden="1" outlineLevel="1" x14ac:dyDescent="0.15"/>
    <row r="3629" spans="2:13" s="1" customFormat="1" ht="18" hidden="1" customHeight="1" outlineLevel="1" x14ac:dyDescent="0.15">
      <c r="B3629" s="7"/>
      <c r="C3629" s="91" t="s">
        <v>8</v>
      </c>
      <c r="D3629" s="91"/>
      <c r="E3629" s="91"/>
      <c r="F3629" s="92"/>
      <c r="G3629" s="92"/>
      <c r="H3629" s="92" t="s">
        <v>4</v>
      </c>
      <c r="I3629" s="92" t="s">
        <v>5</v>
      </c>
      <c r="J3629" s="92" t="s">
        <v>6</v>
      </c>
      <c r="K3629" s="92" t="s">
        <v>257</v>
      </c>
      <c r="L3629" s="92" t="s">
        <v>258</v>
      </c>
      <c r="M3629" s="92"/>
    </row>
    <row r="3630" spans="2:13" ht="10" hidden="1" customHeight="1" outlineLevel="1" x14ac:dyDescent="0.15">
      <c r="H3630" s="1"/>
      <c r="I3630" s="1"/>
      <c r="J3630" s="1"/>
      <c r="K3630" s="1"/>
      <c r="L3630" s="1"/>
    </row>
    <row r="3631" spans="2:13" ht="15" hidden="1" customHeight="1" outlineLevel="1" x14ac:dyDescent="0.15">
      <c r="D3631" s="9" t="s">
        <v>8</v>
      </c>
      <c r="F3631" s="1"/>
      <c r="H3631" s="99" t="str" cm="1">
        <f t="array" ref="H3631">IF(OR(E3632:E3633 = "!"), "Red alert = missing data","")</f>
        <v/>
      </c>
      <c r="I3631" s="1"/>
      <c r="J3631" s="1"/>
      <c r="K3631" s="1"/>
      <c r="L3631" s="1"/>
    </row>
    <row r="3632" spans="2:13" s="1" customFormat="1" ht="15" hidden="1" customHeight="1" outlineLevel="1" x14ac:dyDescent="0.15">
      <c r="B3632" s="7"/>
      <c r="D3632" s="59" t="s">
        <v>309</v>
      </c>
      <c r="E3632" s="61" t="str" cm="1">
        <f t="array" ref="E3632">IF(MAX((H3627:L3627&gt;=H3616:L3616) * (H3627:L3627 &lt;&gt; 0) * (H3632:L3632=0)) &gt;0, "!", "")</f>
        <v/>
      </c>
      <c r="F3632" s="8" t="s">
        <v>18</v>
      </c>
      <c r="H3632" s="23"/>
      <c r="I3632" s="23"/>
      <c r="J3632" s="23"/>
      <c r="K3632" s="23"/>
      <c r="L3632" s="23"/>
    </row>
    <row r="3633" spans="2:13" s="1" customFormat="1" ht="15" hidden="1" customHeight="1" outlineLevel="1" x14ac:dyDescent="0.15">
      <c r="B3633" s="7"/>
      <c r="D3633" s="59" t="s">
        <v>310</v>
      </c>
      <c r="E3633" s="61" t="str" cm="1">
        <f t="array" ref="E3633">IF(MAX((H3627:L3627&lt;H3616:L3616) * (H3627:L3627 &lt;&gt; 0) * (H3633:L3633=0)) &gt;0, "!", "")</f>
        <v/>
      </c>
      <c r="F3633" s="8" t="s">
        <v>18</v>
      </c>
      <c r="H3633" s="23"/>
      <c r="I3633" s="23"/>
      <c r="J3633" s="23"/>
      <c r="K3633" s="23"/>
      <c r="L3633" s="23"/>
    </row>
    <row r="3634" spans="2:13" s="1" customFormat="1" ht="15" hidden="1" customHeight="1" outlineLevel="1" x14ac:dyDescent="0.15">
      <c r="B3634" s="7"/>
      <c r="D3634" s="59" t="s">
        <v>305</v>
      </c>
      <c r="E3634"/>
      <c r="F3634" s="8" t="s">
        <v>18</v>
      </c>
      <c r="H3634" s="29">
        <f>H3632+IF(H3627&lt;H3616, H3633, 0)</f>
        <v>0</v>
      </c>
      <c r="I3634" s="29">
        <f>I3632+IF(I3627&lt;I3616, I3633, 0)</f>
        <v>0</v>
      </c>
      <c r="J3634" s="29">
        <f>J3632+IF(J3627&lt;J3616, J3633, 0)</f>
        <v>0</v>
      </c>
      <c r="K3634" s="29">
        <f>K3632+IF(K3627&lt;K3616, K3633, 0)</f>
        <v>0</v>
      </c>
      <c r="L3634" s="29">
        <f>L3632+IF(L3627&lt;L3616, L3633, 0)</f>
        <v>0</v>
      </c>
    </row>
    <row r="3635" spans="2:13" hidden="1" outlineLevel="1" x14ac:dyDescent="0.15">
      <c r="D3635" s="1"/>
      <c r="E3635" s="1"/>
      <c r="F3635" s="1"/>
      <c r="H3635" s="1"/>
      <c r="I3635" s="1"/>
      <c r="J3635" s="1"/>
      <c r="K3635" s="1"/>
      <c r="L3635" s="1"/>
    </row>
    <row r="3636" spans="2:13" s="1" customFormat="1" ht="18" hidden="1" customHeight="1" outlineLevel="1" x14ac:dyDescent="0.15">
      <c r="B3636" s="7"/>
      <c r="C3636" s="91" t="s">
        <v>10</v>
      </c>
      <c r="D3636" s="91"/>
      <c r="E3636" s="91"/>
      <c r="F3636" s="92"/>
      <c r="G3636" s="92"/>
      <c r="H3636" s="97" t="s">
        <v>4</v>
      </c>
      <c r="I3636" s="92" t="s">
        <v>5</v>
      </c>
      <c r="J3636" s="92" t="s">
        <v>6</v>
      </c>
      <c r="K3636" s="92" t="s">
        <v>257</v>
      </c>
      <c r="L3636" s="92" t="s">
        <v>258</v>
      </c>
      <c r="M3636" s="92"/>
    </row>
    <row r="3637" spans="2:13" ht="10" hidden="1" customHeight="1" outlineLevel="1" x14ac:dyDescent="0.15"/>
    <row r="3638" spans="2:13" s="1" customFormat="1" ht="15" hidden="1" customHeight="1" outlineLevel="1" x14ac:dyDescent="0.15">
      <c r="B3638" s="7"/>
      <c r="D3638" s="9" t="s">
        <v>17</v>
      </c>
      <c r="F3638" s="8" t="s">
        <v>9</v>
      </c>
      <c r="H3638" s="29">
        <f>H3634</f>
        <v>0</v>
      </c>
      <c r="I3638" s="29">
        <f>I3634</f>
        <v>0</v>
      </c>
      <c r="J3638" s="29">
        <f>J3634</f>
        <v>0</v>
      </c>
      <c r="K3638" s="29">
        <f>K3634</f>
        <v>0</v>
      </c>
      <c r="L3638" s="29">
        <f>L3634</f>
        <v>0</v>
      </c>
    </row>
    <row r="3639" spans="2:13" ht="4" hidden="1" customHeight="1" outlineLevel="1" x14ac:dyDescent="0.15">
      <c r="D3639" s="9"/>
      <c r="F3639" s="1"/>
      <c r="H3639" s="1"/>
      <c r="I3639" s="1"/>
      <c r="J3639" s="1"/>
      <c r="K3639" s="1"/>
      <c r="L3639" s="1"/>
    </row>
    <row r="3640" spans="2:13" s="1" customFormat="1" ht="15" hidden="1" customHeight="1" outlineLevel="1" x14ac:dyDescent="0.15">
      <c r="B3640" s="7"/>
      <c r="D3640" s="9" t="s">
        <v>249</v>
      </c>
      <c r="F3640" s="8" t="s">
        <v>9</v>
      </c>
      <c r="H3640" s="29">
        <f>IF(H3627&lt;H3616, H3633, 0)</f>
        <v>0</v>
      </c>
      <c r="I3640" s="29">
        <f>IF(I3627&lt;I3616, I3633, 0)</f>
        <v>0</v>
      </c>
      <c r="J3640" s="29">
        <f>IF(J3627&lt;J3616, J3633, 0)</f>
        <v>0</v>
      </c>
      <c r="K3640" s="29">
        <f>IF(K3627&lt;K3616, K3633, 0)</f>
        <v>0</v>
      </c>
      <c r="L3640" s="29">
        <f>IF(L3627&lt;L3616, L3633, 0)</f>
        <v>0</v>
      </c>
    </row>
    <row r="3641" spans="2:13" ht="4" hidden="1" customHeight="1" outlineLevel="1" x14ac:dyDescent="0.15">
      <c r="D3641" s="9"/>
      <c r="F3641" s="1"/>
      <c r="H3641" s="1"/>
      <c r="I3641" s="1"/>
      <c r="J3641" s="1"/>
      <c r="K3641" s="1"/>
      <c r="L3641" s="1"/>
    </row>
    <row r="3642" spans="2:13" s="1" customFormat="1" ht="15" hidden="1" customHeight="1" outlineLevel="1" x14ac:dyDescent="0.15">
      <c r="B3642" s="7"/>
      <c r="D3642" s="9" t="s">
        <v>11</v>
      </c>
      <c r="F3642" s="8" t="str">
        <f>ReportingCurrencyUnitLables</f>
        <v>USD 000s</v>
      </c>
      <c r="H3642" s="29">
        <f>H3616 * H3634 / 1000</f>
        <v>0</v>
      </c>
      <c r="I3642" s="29">
        <f>I3616 * I3634 / 1000</f>
        <v>0</v>
      </c>
      <c r="J3642" s="29">
        <f>J3616 * J3634 / 1000</f>
        <v>0</v>
      </c>
      <c r="K3642" s="29">
        <f>K3616 * K3634 / 1000</f>
        <v>0</v>
      </c>
      <c r="L3642" s="29">
        <f>L3616 * L3634 / 1000</f>
        <v>0</v>
      </c>
    </row>
    <row r="3643" spans="2:13" ht="4" hidden="1" customHeight="1" outlineLevel="1" x14ac:dyDescent="0.15">
      <c r="D3643" s="9"/>
      <c r="F3643" s="1"/>
      <c r="H3643" s="1"/>
      <c r="I3643" s="1"/>
      <c r="J3643" s="1"/>
      <c r="K3643" s="1"/>
      <c r="L3643" s="1"/>
    </row>
    <row r="3644" spans="2:13" s="1" customFormat="1" ht="15" hidden="1" customHeight="1" outlineLevel="1" x14ac:dyDescent="0.15">
      <c r="B3644" s="7"/>
      <c r="D3644" s="9" t="s">
        <v>13</v>
      </c>
      <c r="F3644" s="8" t="s">
        <v>14</v>
      </c>
      <c r="H3644" s="30">
        <f>IF(H3638=0,0,H3640 / H3638)</f>
        <v>0</v>
      </c>
      <c r="I3644" s="30">
        <f>IF(I3638=0,0,I3640 / I3638)</f>
        <v>0</v>
      </c>
      <c r="J3644" s="30">
        <f>IF(J3638=0,0,J3640 / J3638)</f>
        <v>0</v>
      </c>
      <c r="K3644" s="30">
        <f>IF(K3638=0,0,K3640 / K3638)</f>
        <v>0</v>
      </c>
      <c r="L3644" s="30">
        <f>IF(L3638=0,0,L3640 / L3638)</f>
        <v>0</v>
      </c>
    </row>
    <row r="3645" spans="2:13" ht="4" hidden="1" customHeight="1" outlineLevel="1" x14ac:dyDescent="0.15">
      <c r="D3645" s="9"/>
      <c r="F3645" s="1"/>
      <c r="H3645" s="1"/>
      <c r="I3645" s="1"/>
      <c r="J3645" s="1"/>
      <c r="K3645" s="1"/>
      <c r="L3645" s="1"/>
    </row>
    <row r="3646" spans="2:13" ht="15" hidden="1" customHeight="1" outlineLevel="1" x14ac:dyDescent="0.15">
      <c r="D3646" s="9" t="s">
        <v>302</v>
      </c>
      <c r="F3646" s="8" t="str">
        <f>ReportingCurrencyUnitLables</f>
        <v>USD 000s</v>
      </c>
      <c r="G3646" s="1"/>
      <c r="H3646" s="29">
        <f>MAX(0, H3616-H3627) * H3640 / 1000</f>
        <v>0</v>
      </c>
      <c r="I3646" s="29">
        <f t="shared" ref="I3646:L3646" si="117">MAX(0, I3616-I3627) * I3640 / 1000</f>
        <v>0</v>
      </c>
      <c r="J3646" s="29">
        <f t="shared" si="117"/>
        <v>0</v>
      </c>
      <c r="K3646" s="29">
        <f t="shared" si="117"/>
        <v>0</v>
      </c>
      <c r="L3646" s="29">
        <f t="shared" si="117"/>
        <v>0</v>
      </c>
    </row>
    <row r="3647" spans="2:13" ht="4" hidden="1" customHeight="1" outlineLevel="1" x14ac:dyDescent="0.15">
      <c r="D3647" s="9"/>
      <c r="F3647" s="1"/>
      <c r="H3647" s="1"/>
      <c r="I3647" s="1"/>
      <c r="J3647" s="1"/>
      <c r="K3647" s="1"/>
      <c r="L3647" s="1"/>
    </row>
    <row r="3648" spans="2:13" s="1" customFormat="1" ht="15" hidden="1" customHeight="1" outlineLevel="1" x14ac:dyDescent="0.15">
      <c r="B3648" s="7"/>
      <c r="D3648" s="9" t="s">
        <v>252</v>
      </c>
      <c r="F3648" s="8" t="s">
        <v>250</v>
      </c>
      <c r="H3648" s="30">
        <f>IF(H3642=0, 0, H3646/H3642)</f>
        <v>0</v>
      </c>
      <c r="I3648" s="30">
        <f>IF(I3642=0, 0, I3646/I3642)</f>
        <v>0</v>
      </c>
      <c r="J3648" s="30">
        <f>IF(J3642=0, 0, J3646/J3642)</f>
        <v>0</v>
      </c>
      <c r="K3648" s="30">
        <f>IF(K3642=0, 0, K3646/K3642)</f>
        <v>0</v>
      </c>
      <c r="L3648" s="30">
        <f>IF(L3642=0, 0, L3646/L3642)</f>
        <v>0</v>
      </c>
    </row>
    <row r="3649" spans="2:14" ht="4" hidden="1" customHeight="1" outlineLevel="1" x14ac:dyDescent="0.15">
      <c r="D3649" s="9"/>
      <c r="F3649" s="1"/>
      <c r="H3649" s="1"/>
      <c r="I3649" s="1"/>
      <c r="J3649" s="1"/>
      <c r="K3649" s="1"/>
      <c r="L3649" s="1"/>
    </row>
    <row r="3650" spans="2:14" s="1" customFormat="1" ht="15" hidden="1" customHeight="1" outlineLevel="1" x14ac:dyDescent="0.15">
      <c r="B3650" s="7"/>
      <c r="C3650" s="7"/>
      <c r="D3650" s="9" t="s">
        <v>251</v>
      </c>
      <c r="F3650" s="8" t="s">
        <v>259</v>
      </c>
      <c r="H3650" s="31"/>
      <c r="I3650" s="30">
        <f>IF(H3648=0, 0, -(I3648-H3648) / H3648)</f>
        <v>0</v>
      </c>
      <c r="J3650" s="30">
        <f>IF(I3648=0, 0, -(J3648-I3648) / I3648)</f>
        <v>0</v>
      </c>
      <c r="K3650" s="30">
        <f>IF(J3648=0, 0, -(K3648-J3648) / J3648)</f>
        <v>0</v>
      </c>
      <c r="L3650" s="30">
        <f>IF(K3648=0, 0, -(L3648-K3648) / K3648)</f>
        <v>0</v>
      </c>
    </row>
    <row r="3651" spans="2:14" hidden="1" outlineLevel="1" x14ac:dyDescent="0.15"/>
    <row r="3652" spans="2:14" s="1" customFormat="1" ht="18" hidden="1" customHeight="1" outlineLevel="1" x14ac:dyDescent="0.15">
      <c r="B3652" s="7"/>
      <c r="C3652" s="91" t="s">
        <v>241</v>
      </c>
      <c r="D3652" s="91"/>
      <c r="E3652" s="93">
        <f>IF(AND(J3603 = "Yes", OR(ISBLANK(Worker_Type_Filter), Worker_Type_Filter = H3608),
 OR(ISBLANK(Country_Filter), Country_Filter = J3608)), 1, 0)</f>
        <v>1</v>
      </c>
      <c r="F3652" s="92"/>
      <c r="G3652" s="92"/>
      <c r="H3652" s="92" t="s">
        <v>4</v>
      </c>
      <c r="I3652" s="92" t="s">
        <v>5</v>
      </c>
      <c r="J3652" s="92" t="s">
        <v>6</v>
      </c>
      <c r="K3652" s="92" t="s">
        <v>257</v>
      </c>
      <c r="L3652" s="92" t="s">
        <v>258</v>
      </c>
      <c r="M3652" s="92"/>
    </row>
    <row r="3653" spans="2:14" ht="10" hidden="1" customHeight="1" outlineLevel="1" x14ac:dyDescent="0.15">
      <c r="C3653" s="43" t="s">
        <v>248</v>
      </c>
    </row>
    <row r="3654" spans="2:14" ht="4" hidden="1" customHeight="1" outlineLevel="1" x14ac:dyDescent="0.15"/>
    <row r="3655" spans="2:14" s="1" customFormat="1" ht="15" hidden="1" customHeight="1" outlineLevel="1" x14ac:dyDescent="0.15">
      <c r="B3655" s="7"/>
      <c r="C3655" s="19">
        <v>1</v>
      </c>
      <c r="D3655" s="9" t="s">
        <v>17</v>
      </c>
      <c r="F3655" s="8" t="s">
        <v>9</v>
      </c>
      <c r="H3655" s="29">
        <f>H3638 * $E3652</f>
        <v>0</v>
      </c>
      <c r="I3655" s="29">
        <f>I3638 * $E3652</f>
        <v>0</v>
      </c>
      <c r="J3655" s="29">
        <f>J3638 * $E3652</f>
        <v>0</v>
      </c>
      <c r="K3655" s="29">
        <f>K3638 * $E3652</f>
        <v>0</v>
      </c>
      <c r="L3655" s="29">
        <f>L3638 * $E3652</f>
        <v>0</v>
      </c>
    </row>
    <row r="3656" spans="2:14" ht="4" hidden="1" customHeight="1" outlineLevel="1" x14ac:dyDescent="0.15">
      <c r="D3656" s="9"/>
      <c r="F3656" s="1"/>
      <c r="H3656" s="1"/>
      <c r="I3656" s="1"/>
      <c r="J3656" s="1"/>
      <c r="K3656" s="1"/>
      <c r="L3656" s="1"/>
    </row>
    <row r="3657" spans="2:14" s="1" customFormat="1" ht="15" hidden="1" customHeight="1" outlineLevel="1" x14ac:dyDescent="0.15">
      <c r="B3657" s="7"/>
      <c r="C3657" s="19">
        <v>2</v>
      </c>
      <c r="D3657" s="9" t="s">
        <v>249</v>
      </c>
      <c r="F3657" s="8" t="s">
        <v>9</v>
      </c>
      <c r="H3657" s="29">
        <f>H3640 * $E3652</f>
        <v>0</v>
      </c>
      <c r="I3657" s="29">
        <f>I3640 * $E3652</f>
        <v>0</v>
      </c>
      <c r="J3657" s="29">
        <f>J3640 * $E3652</f>
        <v>0</v>
      </c>
      <c r="K3657" s="29">
        <f>K3640 * $E3652</f>
        <v>0</v>
      </c>
      <c r="L3657" s="29">
        <f>L3640 * $E3652</f>
        <v>0</v>
      </c>
    </row>
    <row r="3658" spans="2:14" ht="4" hidden="1" customHeight="1" outlineLevel="1" x14ac:dyDescent="0.15">
      <c r="D3658" s="9"/>
      <c r="F3658" s="1"/>
      <c r="H3658" s="1"/>
      <c r="I3658" s="1"/>
      <c r="J3658" s="1"/>
      <c r="K3658" s="1"/>
      <c r="L3658" s="1"/>
    </row>
    <row r="3659" spans="2:14" s="1" customFormat="1" ht="15" hidden="1" customHeight="1" outlineLevel="1" x14ac:dyDescent="0.15">
      <c r="B3659" s="7"/>
      <c r="C3659" s="19">
        <v>3</v>
      </c>
      <c r="D3659" s="9" t="s">
        <v>11</v>
      </c>
      <c r="F3659" s="8" t="str">
        <f>ReportingCurrencyUnitLables</f>
        <v>USD 000s</v>
      </c>
      <c r="H3659" s="29">
        <f>H3642 * $E3652</f>
        <v>0</v>
      </c>
      <c r="I3659" s="29">
        <f>I3642 * $E3652</f>
        <v>0</v>
      </c>
      <c r="J3659" s="29">
        <f>J3642 * $E3652</f>
        <v>0</v>
      </c>
      <c r="K3659" s="29">
        <f>K3642 * $E3652</f>
        <v>0</v>
      </c>
      <c r="L3659" s="29">
        <f>L3642 * $E3652</f>
        <v>0</v>
      </c>
    </row>
    <row r="3660" spans="2:14" ht="4" hidden="1" customHeight="1" outlineLevel="1" x14ac:dyDescent="0.15">
      <c r="D3660" s="9"/>
      <c r="F3660" s="1"/>
      <c r="H3660" s="1"/>
      <c r="I3660" s="1"/>
      <c r="J3660" s="1"/>
      <c r="K3660" s="1"/>
      <c r="L3660" s="1"/>
    </row>
    <row r="3661" spans="2:14" s="1" customFormat="1" ht="15" hidden="1" customHeight="1" outlineLevel="1" x14ac:dyDescent="0.15">
      <c r="B3661" s="7"/>
      <c r="C3661" s="19">
        <v>4</v>
      </c>
      <c r="D3661" s="9" t="s">
        <v>256</v>
      </c>
      <c r="F3661" s="8" t="str">
        <f>ReportingCurrencyUnitLables</f>
        <v>USD 000s</v>
      </c>
      <c r="H3661" s="29">
        <f>H3646 * $E3652</f>
        <v>0</v>
      </c>
      <c r="I3661" s="29">
        <f>I3646 * $E3652</f>
        <v>0</v>
      </c>
      <c r="J3661" s="29">
        <f>J3646 * $E3652</f>
        <v>0</v>
      </c>
      <c r="K3661" s="29">
        <f>K3646 * $E3652</f>
        <v>0</v>
      </c>
      <c r="L3661" s="29">
        <f>L3646 * $E3652</f>
        <v>0</v>
      </c>
    </row>
    <row r="3662" spans="2:14" ht="4" hidden="1" customHeight="1" outlineLevel="1" x14ac:dyDescent="0.15">
      <c r="D3662" s="9"/>
      <c r="F3662" s="1"/>
      <c r="H3662" s="1"/>
      <c r="I3662" s="1"/>
      <c r="J3662" s="1"/>
      <c r="K3662" s="1"/>
      <c r="L3662" s="1"/>
    </row>
    <row r="3663" spans="2:14" ht="10" hidden="1" customHeight="1" outlineLevel="1" x14ac:dyDescent="0.15">
      <c r="B3663" s="44"/>
      <c r="C3663" s="41"/>
      <c r="D3663" s="41"/>
      <c r="E3663" s="41"/>
      <c r="F3663" s="41"/>
      <c r="G3663" s="41"/>
      <c r="H3663" s="41"/>
      <c r="I3663" s="45"/>
      <c r="J3663" s="45"/>
      <c r="K3663" s="45"/>
      <c r="L3663" s="41"/>
      <c r="M3663" s="41"/>
      <c r="N3663" s="1"/>
    </row>
    <row r="3664" spans="2:14" ht="10" customHeight="1" x14ac:dyDescent="0.15">
      <c r="B3664" s="44"/>
      <c r="C3664" s="41"/>
      <c r="D3664" s="41"/>
      <c r="E3664" s="41"/>
      <c r="F3664" s="41"/>
      <c r="G3664" s="41"/>
      <c r="H3664" s="41"/>
      <c r="I3664" s="45"/>
      <c r="J3664" s="45"/>
      <c r="K3664" s="45"/>
      <c r="L3664" s="41"/>
      <c r="M3664" s="41"/>
      <c r="N3664" s="1"/>
    </row>
    <row r="3665" spans="2:13" s="1" customFormat="1" ht="19" collapsed="1" x14ac:dyDescent="0.15">
      <c r="B3665" s="83" cm="1">
        <f t="array" aca="1" ref="B3665" ca="1">MAX($B$2:OFFSET(B3665,-1,0)+1)</f>
        <v>60</v>
      </c>
      <c r="C3665" s="84" t="str">
        <f>UPPER(J3670) &amp;" / " &amp; K3670  &amp; " / " &amp; L3670 &amp; " / " &amp; H3670</f>
        <v xml:space="preserve"> /  /  / </v>
      </c>
      <c r="D3665" s="84"/>
      <c r="E3665" s="41"/>
      <c r="F3665" s="41"/>
      <c r="G3665" s="41"/>
      <c r="H3665" s="61" t="str">
        <f>IF(COUNTIF(E3667:E3723, "!")&gt;0, "!", "")</f>
        <v/>
      </c>
      <c r="I3665" s="18" t="s">
        <v>240</v>
      </c>
      <c r="J3665" s="2" t="s">
        <v>210</v>
      </c>
      <c r="K3665" s="18" t="s">
        <v>267</v>
      </c>
      <c r="L3665" s="42">
        <f>E3714</f>
        <v>1</v>
      </c>
      <c r="M3665" s="41"/>
    </row>
    <row r="3666" spans="2:13" s="1" customFormat="1" ht="4" hidden="1" customHeight="1" outlineLevel="1" x14ac:dyDescent="0.15">
      <c r="B3666" s="88"/>
      <c r="C3666" s="89"/>
      <c r="D3666" s="89"/>
      <c r="E3666" s="89"/>
      <c r="F3666" s="89"/>
      <c r="G3666" s="89"/>
      <c r="H3666" s="89"/>
      <c r="I3666" s="90"/>
      <c r="J3666" s="90"/>
      <c r="K3666" s="90"/>
      <c r="L3666" s="89"/>
      <c r="M3666" s="89"/>
    </row>
    <row r="3667" spans="2:13" ht="10" hidden="1" customHeight="1" outlineLevel="1" x14ac:dyDescent="0.15"/>
    <row r="3668" spans="2:13" ht="15" hidden="1" customHeight="1" outlineLevel="1" x14ac:dyDescent="0.15">
      <c r="D3668" s="1"/>
      <c r="E3668" s="1"/>
      <c r="H3668" s="4" t="s">
        <v>1</v>
      </c>
      <c r="J3668" s="4" t="s">
        <v>0</v>
      </c>
      <c r="K3668" s="4" t="s">
        <v>209</v>
      </c>
      <c r="L3668" s="4" t="s">
        <v>264</v>
      </c>
    </row>
    <row r="3669" spans="2:13" ht="5" hidden="1" customHeight="1" outlineLevel="1" x14ac:dyDescent="0.15">
      <c r="D3669" s="1"/>
      <c r="E3669" s="1"/>
      <c r="H3669" s="1"/>
      <c r="J3669" s="1"/>
      <c r="K3669" s="1"/>
      <c r="L3669" s="1"/>
    </row>
    <row r="3670" spans="2:13" ht="15" hidden="1" customHeight="1" outlineLevel="1" x14ac:dyDescent="0.15">
      <c r="D3670" s="9" t="s">
        <v>2</v>
      </c>
      <c r="E3670" s="1"/>
      <c r="H3670" s="2"/>
      <c r="J3670" s="2"/>
      <c r="K3670" s="2"/>
      <c r="L3670" s="2"/>
    </row>
    <row r="3671" spans="2:13" hidden="1" outlineLevel="1" x14ac:dyDescent="0.15">
      <c r="D3671" s="1"/>
      <c r="E3671" s="1"/>
      <c r="F3671" s="1"/>
      <c r="H3671" s="1"/>
      <c r="I3671" s="1"/>
      <c r="J3671" s="1"/>
      <c r="K3671" s="1"/>
      <c r="L3671" s="1"/>
    </row>
    <row r="3672" spans="2:13" s="1" customFormat="1" ht="18" hidden="1" customHeight="1" outlineLevel="1" x14ac:dyDescent="0.15">
      <c r="B3672" s="7"/>
      <c r="C3672" s="91" t="s">
        <v>3</v>
      </c>
      <c r="D3672" s="91"/>
      <c r="E3672" s="91"/>
      <c r="F3672" s="92"/>
      <c r="G3672" s="92"/>
      <c r="H3672" s="92" t="s">
        <v>4</v>
      </c>
      <c r="I3672" s="92" t="s">
        <v>5</v>
      </c>
      <c r="J3672" s="92" t="s">
        <v>6</v>
      </c>
      <c r="K3672" s="92" t="s">
        <v>257</v>
      </c>
      <c r="L3672" s="92" t="s">
        <v>258</v>
      </c>
      <c r="M3672" s="92"/>
    </row>
    <row r="3673" spans="2:13" ht="10" hidden="1" customHeight="1" outlineLevel="1" x14ac:dyDescent="0.15">
      <c r="H3673" s="1"/>
      <c r="I3673" s="1"/>
      <c r="J3673" s="1"/>
      <c r="K3673" s="1"/>
      <c r="L3673" s="1"/>
    </row>
    <row r="3674" spans="2:13" s="1" customFormat="1" ht="15" hidden="1" customHeight="1" outlineLevel="1" x14ac:dyDescent="0.15">
      <c r="B3674" s="7"/>
      <c r="D3674" s="9" t="s">
        <v>3</v>
      </c>
      <c r="F3674" s="17" t="s">
        <v>321</v>
      </c>
      <c r="H3674" s="22"/>
      <c r="I3674" s="22"/>
      <c r="J3674" s="22"/>
      <c r="K3674" s="22"/>
      <c r="L3674" s="22"/>
    </row>
    <row r="3675" spans="2:13" ht="4" hidden="1" customHeight="1" outlineLevel="1" x14ac:dyDescent="0.15">
      <c r="D3675" s="1"/>
      <c r="E3675" s="1"/>
      <c r="F3675" s="1"/>
      <c r="H3675" s="1"/>
      <c r="I3675" s="1"/>
      <c r="J3675" s="1"/>
      <c r="K3675" s="1"/>
      <c r="L3675" s="1"/>
    </row>
    <row r="3676" spans="2:13" s="1" customFormat="1" ht="15" hidden="1" customHeight="1" outlineLevel="1" x14ac:dyDescent="0.15">
      <c r="B3676" s="7"/>
      <c r="D3676" s="9" t="s">
        <v>246</v>
      </c>
      <c r="F3676" s="8" t="str">
        <f>F3678 &amp; ":" &amp; F3674</f>
        <v>USD:[currency code]</v>
      </c>
      <c r="H3676" s="24"/>
      <c r="I3676" s="24"/>
      <c r="J3676" s="24"/>
      <c r="K3676" s="24"/>
      <c r="L3676" s="24"/>
    </row>
    <row r="3677" spans="2:13" ht="4" hidden="1" customHeight="1" outlineLevel="1" x14ac:dyDescent="0.15">
      <c r="D3677" s="1"/>
      <c r="E3677" s="1"/>
      <c r="F3677" s="1"/>
      <c r="H3677" s="1"/>
      <c r="I3677" s="1"/>
      <c r="J3677" s="1"/>
      <c r="K3677" s="1"/>
      <c r="L3677" s="1"/>
    </row>
    <row r="3678" spans="2:13" s="1" customFormat="1" ht="15" hidden="1" customHeight="1" outlineLevel="1" x14ac:dyDescent="0.15">
      <c r="B3678" s="7"/>
      <c r="D3678" s="9" t="s">
        <v>16</v>
      </c>
      <c r="F3678" s="8" t="str">
        <f>ReportingCurrency</f>
        <v>USD</v>
      </c>
      <c r="H3678" s="28">
        <f>IF(H3676=0, 0, H3674/H3676)</f>
        <v>0</v>
      </c>
      <c r="I3678" s="28">
        <f>IF(I3676=0, 0, I3674/I3676)</f>
        <v>0</v>
      </c>
      <c r="J3678" s="28">
        <f>IF(J3676=0, 0, J3674/J3676)</f>
        <v>0</v>
      </c>
      <c r="K3678" s="28">
        <f>IF(K3676=0, 0, K3674/K3676)</f>
        <v>0</v>
      </c>
      <c r="L3678" s="28">
        <f>IF(L3676=0, 0, L3674/L3676)</f>
        <v>0</v>
      </c>
    </row>
    <row r="3679" spans="2:13" ht="4" hidden="1" customHeight="1" outlineLevel="1" x14ac:dyDescent="0.15">
      <c r="D3679" s="1"/>
      <c r="E3679" s="1"/>
      <c r="F3679" s="1"/>
      <c r="H3679" s="1"/>
      <c r="I3679" s="1"/>
      <c r="J3679" s="1"/>
      <c r="K3679" s="1"/>
      <c r="L3679" s="1"/>
    </row>
    <row r="3680" spans="2:13" s="1" customFormat="1" ht="15" hidden="1" customHeight="1" outlineLevel="1" x14ac:dyDescent="0.15">
      <c r="B3680" s="7"/>
      <c r="D3680" s="9" t="s">
        <v>253</v>
      </c>
      <c r="F3680" s="8" t="s">
        <v>254</v>
      </c>
      <c r="H3680" s="2"/>
      <c r="I3680" s="2"/>
      <c r="J3680" s="2"/>
      <c r="K3680" s="2"/>
      <c r="L3680" s="2"/>
    </row>
    <row r="3681" spans="2:13" ht="4" hidden="1" customHeight="1" outlineLevel="1" x14ac:dyDescent="0.15">
      <c r="D3681" s="1"/>
      <c r="E3681" s="1"/>
      <c r="F3681" s="1"/>
      <c r="H3681" s="1"/>
      <c r="I3681" s="1"/>
      <c r="J3681" s="1"/>
      <c r="K3681" s="1"/>
      <c r="L3681" s="1"/>
    </row>
    <row r="3682" spans="2:13" s="1" customFormat="1" ht="15" hidden="1" customHeight="1" outlineLevel="1" x14ac:dyDescent="0.15">
      <c r="B3682" s="7"/>
      <c r="D3682" s="9" t="s">
        <v>280</v>
      </c>
      <c r="F3682" s="8" t="s">
        <v>255</v>
      </c>
      <c r="H3682" s="25"/>
      <c r="I3682" s="25"/>
      <c r="J3682" s="25"/>
      <c r="K3682" s="25"/>
      <c r="L3682" s="25"/>
    </row>
    <row r="3683" spans="2:13" hidden="1" outlineLevel="1" x14ac:dyDescent="0.15">
      <c r="D3683" s="1"/>
      <c r="E3683" s="1"/>
      <c r="F3683" s="1"/>
      <c r="H3683" s="1"/>
      <c r="I3683" s="1"/>
      <c r="J3683" s="1"/>
      <c r="K3683" s="1"/>
      <c r="L3683" s="1"/>
    </row>
    <row r="3684" spans="2:13" s="1" customFormat="1" ht="18" hidden="1" customHeight="1" outlineLevel="1" x14ac:dyDescent="0.15">
      <c r="B3684" s="7"/>
      <c r="C3684" s="91" t="s">
        <v>311</v>
      </c>
      <c r="D3684" s="91"/>
      <c r="E3684" s="91"/>
      <c r="F3684" s="92"/>
      <c r="G3684" s="92"/>
      <c r="H3684" s="92" t="s">
        <v>4</v>
      </c>
      <c r="I3684" s="92" t="s">
        <v>5</v>
      </c>
      <c r="J3684" s="92" t="s">
        <v>6</v>
      </c>
      <c r="K3684" s="92" t="s">
        <v>257</v>
      </c>
      <c r="L3684" s="92" t="s">
        <v>258</v>
      </c>
      <c r="M3684" s="92"/>
    </row>
    <row r="3685" spans="2:13" ht="10" hidden="1" customHeight="1" outlineLevel="1" x14ac:dyDescent="0.15">
      <c r="H3685" s="1"/>
      <c r="I3685" s="1"/>
      <c r="J3685" s="1"/>
      <c r="K3685" s="1"/>
      <c r="L3685" s="1"/>
    </row>
    <row r="3686" spans="2:13" s="1" customFormat="1" ht="15" hidden="1" customHeight="1" outlineLevel="1" x14ac:dyDescent="0.15">
      <c r="B3686" s="7"/>
      <c r="C3686" s="62"/>
      <c r="D3686" s="9" t="s">
        <v>318</v>
      </c>
      <c r="E3686"/>
      <c r="F3686" s="58" t="str">
        <f>F3674</f>
        <v>[currency code]</v>
      </c>
      <c r="H3686" s="23"/>
      <c r="I3686" s="23"/>
      <c r="J3686" s="23"/>
      <c r="K3686" s="23"/>
      <c r="L3686" s="23"/>
    </row>
    <row r="3687" spans="2:13" ht="10" hidden="1" customHeight="1" outlineLevel="1" x14ac:dyDescent="0.15">
      <c r="D3687" s="1"/>
      <c r="F3687" s="1"/>
      <c r="H3687" s="1"/>
      <c r="I3687" s="1"/>
      <c r="J3687" s="1"/>
      <c r="K3687" s="1"/>
      <c r="L3687" s="1"/>
    </row>
    <row r="3688" spans="2:13" ht="15" hidden="1" customHeight="1" outlineLevel="1" x14ac:dyDescent="0.15">
      <c r="D3688" s="60"/>
      <c r="F3688" s="1"/>
      <c r="H3688" s="98" t="s">
        <v>312</v>
      </c>
      <c r="I3688" s="1"/>
      <c r="J3688" s="1"/>
      <c r="K3688" s="1"/>
      <c r="L3688" s="1"/>
    </row>
    <row r="3689" spans="2:13" s="1" customFormat="1" ht="15" hidden="1" customHeight="1" outlineLevel="1" x14ac:dyDescent="0.15">
      <c r="B3689" s="7"/>
      <c r="D3689" s="9" t="s">
        <v>319</v>
      </c>
      <c r="E3689"/>
      <c r="F3689" s="8" t="str">
        <f t="shared" ref="F3689" si="118">ReportingCurrency</f>
        <v>USD</v>
      </c>
      <c r="H3689" s="28">
        <f>IF(H3676=0, 0, H3686/H3676)</f>
        <v>0</v>
      </c>
      <c r="I3689" s="28">
        <f>IF(I3676=0, 0, I3686/I3676)</f>
        <v>0</v>
      </c>
      <c r="J3689" s="28">
        <f>IF(J3676=0, 0, J3686/J3676)</f>
        <v>0</v>
      </c>
      <c r="K3689" s="28">
        <f>IF(K3676=0, 0, K3686/K3676)</f>
        <v>0</v>
      </c>
      <c r="L3689" s="28">
        <f>IF(L3676=0, 0, L3686/L3676)</f>
        <v>0</v>
      </c>
    </row>
    <row r="3690" spans="2:13" hidden="1" outlineLevel="1" x14ac:dyDescent="0.15"/>
    <row r="3691" spans="2:13" s="1" customFormat="1" ht="18" hidden="1" customHeight="1" outlineLevel="1" x14ac:dyDescent="0.15">
      <c r="B3691" s="7"/>
      <c r="C3691" s="91" t="s">
        <v>8</v>
      </c>
      <c r="D3691" s="91"/>
      <c r="E3691" s="91"/>
      <c r="F3691" s="92"/>
      <c r="G3691" s="92"/>
      <c r="H3691" s="92" t="s">
        <v>4</v>
      </c>
      <c r="I3691" s="92" t="s">
        <v>5</v>
      </c>
      <c r="J3691" s="92" t="s">
        <v>6</v>
      </c>
      <c r="K3691" s="92" t="s">
        <v>257</v>
      </c>
      <c r="L3691" s="92" t="s">
        <v>258</v>
      </c>
      <c r="M3691" s="92"/>
    </row>
    <row r="3692" spans="2:13" ht="10" hidden="1" customHeight="1" outlineLevel="1" x14ac:dyDescent="0.15">
      <c r="H3692" s="1"/>
      <c r="I3692" s="1"/>
      <c r="J3692" s="1"/>
      <c r="K3692" s="1"/>
      <c r="L3692" s="1"/>
    </row>
    <row r="3693" spans="2:13" ht="15" hidden="1" customHeight="1" outlineLevel="1" x14ac:dyDescent="0.15">
      <c r="D3693" s="9" t="s">
        <v>8</v>
      </c>
      <c r="F3693" s="1"/>
      <c r="H3693" s="99" t="str" cm="1">
        <f t="array" ref="H3693">IF(OR(E3694:E3695 = "!"), "Red alert = missing data","")</f>
        <v/>
      </c>
      <c r="I3693" s="1"/>
      <c r="J3693" s="1"/>
      <c r="K3693" s="1"/>
      <c r="L3693" s="1"/>
    </row>
    <row r="3694" spans="2:13" s="1" customFormat="1" ht="15" hidden="1" customHeight="1" outlineLevel="1" x14ac:dyDescent="0.15">
      <c r="B3694" s="7"/>
      <c r="D3694" s="59" t="s">
        <v>309</v>
      </c>
      <c r="E3694" s="61" t="str" cm="1">
        <f t="array" ref="E3694">IF(MAX((H3689:L3689&gt;=H3678:L3678) * (H3689:L3689 &lt;&gt; 0) * (H3694:L3694=0)) &gt;0, "!", "")</f>
        <v/>
      </c>
      <c r="F3694" s="8" t="s">
        <v>18</v>
      </c>
      <c r="H3694" s="23"/>
      <c r="I3694" s="23"/>
      <c r="J3694" s="23"/>
      <c r="K3694" s="23"/>
      <c r="L3694" s="23"/>
    </row>
    <row r="3695" spans="2:13" s="1" customFormat="1" ht="15" hidden="1" customHeight="1" outlineLevel="1" x14ac:dyDescent="0.15">
      <c r="B3695" s="7"/>
      <c r="D3695" s="59" t="s">
        <v>310</v>
      </c>
      <c r="E3695" s="61" t="str" cm="1">
        <f t="array" ref="E3695">IF(MAX((H3689:L3689&lt;H3678:L3678) * (H3689:L3689 &lt;&gt; 0) * (H3695:L3695=0)) &gt;0, "!", "")</f>
        <v/>
      </c>
      <c r="F3695" s="8" t="s">
        <v>18</v>
      </c>
      <c r="H3695" s="23"/>
      <c r="I3695" s="23"/>
      <c r="J3695" s="23"/>
      <c r="K3695" s="23"/>
      <c r="L3695" s="23"/>
    </row>
    <row r="3696" spans="2:13" s="1" customFormat="1" ht="15" hidden="1" customHeight="1" outlineLevel="1" x14ac:dyDescent="0.15">
      <c r="B3696" s="7"/>
      <c r="D3696" s="59" t="s">
        <v>305</v>
      </c>
      <c r="E3696"/>
      <c r="F3696" s="8" t="s">
        <v>18</v>
      </c>
      <c r="H3696" s="29">
        <f>H3694+IF(H3689&lt;H3678, H3695, 0)</f>
        <v>0</v>
      </c>
      <c r="I3696" s="29">
        <f>I3694+IF(I3689&lt;I3678, I3695, 0)</f>
        <v>0</v>
      </c>
      <c r="J3696" s="29">
        <f>J3694+IF(J3689&lt;J3678, J3695, 0)</f>
        <v>0</v>
      </c>
      <c r="K3696" s="29">
        <f>K3694+IF(K3689&lt;K3678, K3695, 0)</f>
        <v>0</v>
      </c>
      <c r="L3696" s="29">
        <f>L3694+IF(L3689&lt;L3678, L3695, 0)</f>
        <v>0</v>
      </c>
    </row>
    <row r="3697" spans="2:13" hidden="1" outlineLevel="1" x14ac:dyDescent="0.15">
      <c r="D3697" s="1"/>
      <c r="E3697" s="1"/>
      <c r="F3697" s="1"/>
      <c r="H3697" s="1"/>
      <c r="I3697" s="1"/>
      <c r="J3697" s="1"/>
      <c r="K3697" s="1"/>
      <c r="L3697" s="1"/>
    </row>
    <row r="3698" spans="2:13" s="1" customFormat="1" ht="18" hidden="1" customHeight="1" outlineLevel="1" x14ac:dyDescent="0.15">
      <c r="B3698" s="7"/>
      <c r="C3698" s="91" t="s">
        <v>10</v>
      </c>
      <c r="D3698" s="91"/>
      <c r="E3698" s="91"/>
      <c r="F3698" s="92"/>
      <c r="G3698" s="92"/>
      <c r="H3698" s="97" t="s">
        <v>4</v>
      </c>
      <c r="I3698" s="92" t="s">
        <v>5</v>
      </c>
      <c r="J3698" s="92" t="s">
        <v>6</v>
      </c>
      <c r="K3698" s="92" t="s">
        <v>257</v>
      </c>
      <c r="L3698" s="92" t="s">
        <v>258</v>
      </c>
      <c r="M3698" s="92"/>
    </row>
    <row r="3699" spans="2:13" ht="10" hidden="1" customHeight="1" outlineLevel="1" x14ac:dyDescent="0.15"/>
    <row r="3700" spans="2:13" s="1" customFormat="1" ht="15" hidden="1" customHeight="1" outlineLevel="1" x14ac:dyDescent="0.15">
      <c r="B3700" s="7"/>
      <c r="D3700" s="9" t="s">
        <v>17</v>
      </c>
      <c r="F3700" s="8" t="s">
        <v>9</v>
      </c>
      <c r="H3700" s="29">
        <f>H3696</f>
        <v>0</v>
      </c>
      <c r="I3700" s="29">
        <f>I3696</f>
        <v>0</v>
      </c>
      <c r="J3700" s="29">
        <f>J3696</f>
        <v>0</v>
      </c>
      <c r="K3700" s="29">
        <f>K3696</f>
        <v>0</v>
      </c>
      <c r="L3700" s="29">
        <f>L3696</f>
        <v>0</v>
      </c>
    </row>
    <row r="3701" spans="2:13" ht="4" hidden="1" customHeight="1" outlineLevel="1" x14ac:dyDescent="0.15">
      <c r="D3701" s="9"/>
      <c r="F3701" s="1"/>
      <c r="H3701" s="1"/>
      <c r="I3701" s="1"/>
      <c r="J3701" s="1"/>
      <c r="K3701" s="1"/>
      <c r="L3701" s="1"/>
    </row>
    <row r="3702" spans="2:13" s="1" customFormat="1" ht="15" hidden="1" customHeight="1" outlineLevel="1" x14ac:dyDescent="0.15">
      <c r="B3702" s="7"/>
      <c r="D3702" s="9" t="s">
        <v>249</v>
      </c>
      <c r="F3702" s="8" t="s">
        <v>9</v>
      </c>
      <c r="H3702" s="29">
        <f>IF(H3689&lt;H3678, H3695, 0)</f>
        <v>0</v>
      </c>
      <c r="I3702" s="29">
        <f>IF(I3689&lt;I3678, I3695, 0)</f>
        <v>0</v>
      </c>
      <c r="J3702" s="29">
        <f>IF(J3689&lt;J3678, J3695, 0)</f>
        <v>0</v>
      </c>
      <c r="K3702" s="29">
        <f>IF(K3689&lt;K3678, K3695, 0)</f>
        <v>0</v>
      </c>
      <c r="L3702" s="29">
        <f>IF(L3689&lt;L3678, L3695, 0)</f>
        <v>0</v>
      </c>
    </row>
    <row r="3703" spans="2:13" ht="4" hidden="1" customHeight="1" outlineLevel="1" x14ac:dyDescent="0.15">
      <c r="D3703" s="9"/>
      <c r="F3703" s="1"/>
      <c r="H3703" s="1"/>
      <c r="I3703" s="1"/>
      <c r="J3703" s="1"/>
      <c r="K3703" s="1"/>
      <c r="L3703" s="1"/>
    </row>
    <row r="3704" spans="2:13" s="1" customFormat="1" ht="15" hidden="1" customHeight="1" outlineLevel="1" x14ac:dyDescent="0.15">
      <c r="B3704" s="7"/>
      <c r="D3704" s="9" t="s">
        <v>11</v>
      </c>
      <c r="F3704" s="8" t="str">
        <f>ReportingCurrencyUnitLables</f>
        <v>USD 000s</v>
      </c>
      <c r="H3704" s="29">
        <f>H3678 * H3696 / 1000</f>
        <v>0</v>
      </c>
      <c r="I3704" s="29">
        <f>I3678 * I3696 / 1000</f>
        <v>0</v>
      </c>
      <c r="J3704" s="29">
        <f>J3678 * J3696 / 1000</f>
        <v>0</v>
      </c>
      <c r="K3704" s="29">
        <f>K3678 * K3696 / 1000</f>
        <v>0</v>
      </c>
      <c r="L3704" s="29">
        <f>L3678 * L3696 / 1000</f>
        <v>0</v>
      </c>
    </row>
    <row r="3705" spans="2:13" ht="4" hidden="1" customHeight="1" outlineLevel="1" x14ac:dyDescent="0.15">
      <c r="D3705" s="9"/>
      <c r="F3705" s="1"/>
      <c r="H3705" s="1"/>
      <c r="I3705" s="1"/>
      <c r="J3705" s="1"/>
      <c r="K3705" s="1"/>
      <c r="L3705" s="1"/>
    </row>
    <row r="3706" spans="2:13" s="1" customFormat="1" ht="15" hidden="1" customHeight="1" outlineLevel="1" x14ac:dyDescent="0.15">
      <c r="B3706" s="7"/>
      <c r="D3706" s="9" t="s">
        <v>13</v>
      </c>
      <c r="F3706" s="8" t="s">
        <v>14</v>
      </c>
      <c r="H3706" s="30">
        <f>IF(H3700=0,0,H3702 / H3700)</f>
        <v>0</v>
      </c>
      <c r="I3706" s="30">
        <f>IF(I3700=0,0,I3702 / I3700)</f>
        <v>0</v>
      </c>
      <c r="J3706" s="30">
        <f>IF(J3700=0,0,J3702 / J3700)</f>
        <v>0</v>
      </c>
      <c r="K3706" s="30">
        <f>IF(K3700=0,0,K3702 / K3700)</f>
        <v>0</v>
      </c>
      <c r="L3706" s="30">
        <f>IF(L3700=0,0,L3702 / L3700)</f>
        <v>0</v>
      </c>
    </row>
    <row r="3707" spans="2:13" ht="4" hidden="1" customHeight="1" outlineLevel="1" x14ac:dyDescent="0.15">
      <c r="D3707" s="9"/>
      <c r="F3707" s="1"/>
      <c r="H3707" s="1"/>
      <c r="I3707" s="1"/>
      <c r="J3707" s="1"/>
      <c r="K3707" s="1"/>
      <c r="L3707" s="1"/>
    </row>
    <row r="3708" spans="2:13" ht="15" hidden="1" customHeight="1" outlineLevel="1" x14ac:dyDescent="0.15">
      <c r="D3708" s="9" t="s">
        <v>302</v>
      </c>
      <c r="F3708" s="8" t="str">
        <f>ReportingCurrencyUnitLables</f>
        <v>USD 000s</v>
      </c>
      <c r="G3708" s="1"/>
      <c r="H3708" s="29">
        <f>MAX(0, H3678-H3689) * H3702 / 1000</f>
        <v>0</v>
      </c>
      <c r="I3708" s="29">
        <f t="shared" ref="I3708:L3708" si="119">MAX(0, I3678-I3689) * I3702 / 1000</f>
        <v>0</v>
      </c>
      <c r="J3708" s="29">
        <f t="shared" si="119"/>
        <v>0</v>
      </c>
      <c r="K3708" s="29">
        <f t="shared" si="119"/>
        <v>0</v>
      </c>
      <c r="L3708" s="29">
        <f t="shared" si="119"/>
        <v>0</v>
      </c>
    </row>
    <row r="3709" spans="2:13" ht="4" hidden="1" customHeight="1" outlineLevel="1" x14ac:dyDescent="0.15">
      <c r="D3709" s="9"/>
      <c r="F3709" s="1"/>
      <c r="H3709" s="1"/>
      <c r="I3709" s="1"/>
      <c r="J3709" s="1"/>
      <c r="K3709" s="1"/>
      <c r="L3709" s="1"/>
    </row>
    <row r="3710" spans="2:13" s="1" customFormat="1" ht="15" hidden="1" customHeight="1" outlineLevel="1" x14ac:dyDescent="0.15">
      <c r="B3710" s="7"/>
      <c r="D3710" s="9" t="s">
        <v>252</v>
      </c>
      <c r="F3710" s="8" t="s">
        <v>250</v>
      </c>
      <c r="H3710" s="30">
        <f>IF(H3704=0, 0, H3708/H3704)</f>
        <v>0</v>
      </c>
      <c r="I3710" s="30">
        <f>IF(I3704=0, 0, I3708/I3704)</f>
        <v>0</v>
      </c>
      <c r="J3710" s="30">
        <f>IF(J3704=0, 0, J3708/J3704)</f>
        <v>0</v>
      </c>
      <c r="K3710" s="30">
        <f>IF(K3704=0, 0, K3708/K3704)</f>
        <v>0</v>
      </c>
      <c r="L3710" s="30">
        <f>IF(L3704=0, 0, L3708/L3704)</f>
        <v>0</v>
      </c>
    </row>
    <row r="3711" spans="2:13" ht="4" hidden="1" customHeight="1" outlineLevel="1" x14ac:dyDescent="0.15">
      <c r="D3711" s="9"/>
      <c r="F3711" s="1"/>
      <c r="H3711" s="1"/>
      <c r="I3711" s="1"/>
      <c r="J3711" s="1"/>
      <c r="K3711" s="1"/>
      <c r="L3711" s="1"/>
    </row>
    <row r="3712" spans="2:13" s="1" customFormat="1" ht="15" hidden="1" customHeight="1" outlineLevel="1" x14ac:dyDescent="0.15">
      <c r="B3712" s="7"/>
      <c r="C3712" s="7"/>
      <c r="D3712" s="9" t="s">
        <v>251</v>
      </c>
      <c r="F3712" s="8" t="s">
        <v>259</v>
      </c>
      <c r="H3712" s="31"/>
      <c r="I3712" s="30">
        <f>IF(H3710=0, 0, -(I3710-H3710) / H3710)</f>
        <v>0</v>
      </c>
      <c r="J3712" s="30">
        <f>IF(I3710=0, 0, -(J3710-I3710) / I3710)</f>
        <v>0</v>
      </c>
      <c r="K3712" s="30">
        <f>IF(J3710=0, 0, -(K3710-J3710) / J3710)</f>
        <v>0</v>
      </c>
      <c r="L3712" s="30">
        <f>IF(K3710=0, 0, -(L3710-K3710) / K3710)</f>
        <v>0</v>
      </c>
    </row>
    <row r="3713" spans="2:14" hidden="1" outlineLevel="1" x14ac:dyDescent="0.15"/>
    <row r="3714" spans="2:14" s="1" customFormat="1" ht="18" hidden="1" customHeight="1" outlineLevel="1" x14ac:dyDescent="0.15">
      <c r="B3714" s="7"/>
      <c r="C3714" s="91" t="s">
        <v>241</v>
      </c>
      <c r="D3714" s="91"/>
      <c r="E3714" s="93">
        <f>IF(AND(J3665 = "Yes", OR(ISBLANK(Worker_Type_Filter), Worker_Type_Filter = H3670),
 OR(ISBLANK(Country_Filter), Country_Filter = J3670)), 1, 0)</f>
        <v>1</v>
      </c>
      <c r="F3714" s="92"/>
      <c r="G3714" s="92"/>
      <c r="H3714" s="92" t="s">
        <v>4</v>
      </c>
      <c r="I3714" s="92" t="s">
        <v>5</v>
      </c>
      <c r="J3714" s="92" t="s">
        <v>6</v>
      </c>
      <c r="K3714" s="92" t="s">
        <v>257</v>
      </c>
      <c r="L3714" s="92" t="s">
        <v>258</v>
      </c>
      <c r="M3714" s="92"/>
    </row>
    <row r="3715" spans="2:14" ht="10" hidden="1" customHeight="1" outlineLevel="1" x14ac:dyDescent="0.15">
      <c r="C3715" s="43" t="s">
        <v>248</v>
      </c>
    </row>
    <row r="3716" spans="2:14" ht="4" hidden="1" customHeight="1" outlineLevel="1" x14ac:dyDescent="0.15"/>
    <row r="3717" spans="2:14" s="1" customFormat="1" ht="15" hidden="1" customHeight="1" outlineLevel="1" x14ac:dyDescent="0.15">
      <c r="B3717" s="7"/>
      <c r="C3717" s="19">
        <v>1</v>
      </c>
      <c r="D3717" s="9" t="s">
        <v>17</v>
      </c>
      <c r="F3717" s="8" t="s">
        <v>9</v>
      </c>
      <c r="H3717" s="29">
        <f>H3700 * $E3714</f>
        <v>0</v>
      </c>
      <c r="I3717" s="29">
        <f>I3700 * $E3714</f>
        <v>0</v>
      </c>
      <c r="J3717" s="29">
        <f>J3700 * $E3714</f>
        <v>0</v>
      </c>
      <c r="K3717" s="29">
        <f>K3700 * $E3714</f>
        <v>0</v>
      </c>
      <c r="L3717" s="29">
        <f>L3700 * $E3714</f>
        <v>0</v>
      </c>
    </row>
    <row r="3718" spans="2:14" ht="4" hidden="1" customHeight="1" outlineLevel="1" x14ac:dyDescent="0.15">
      <c r="D3718" s="9"/>
      <c r="F3718" s="1"/>
      <c r="H3718" s="1"/>
      <c r="I3718" s="1"/>
      <c r="J3718" s="1"/>
      <c r="K3718" s="1"/>
      <c r="L3718" s="1"/>
    </row>
    <row r="3719" spans="2:14" s="1" customFormat="1" ht="15" hidden="1" customHeight="1" outlineLevel="1" x14ac:dyDescent="0.15">
      <c r="B3719" s="7"/>
      <c r="C3719" s="19">
        <v>2</v>
      </c>
      <c r="D3719" s="9" t="s">
        <v>249</v>
      </c>
      <c r="F3719" s="8" t="s">
        <v>9</v>
      </c>
      <c r="H3719" s="29">
        <f>H3702 * $E3714</f>
        <v>0</v>
      </c>
      <c r="I3719" s="29">
        <f>I3702 * $E3714</f>
        <v>0</v>
      </c>
      <c r="J3719" s="29">
        <f>J3702 * $E3714</f>
        <v>0</v>
      </c>
      <c r="K3719" s="29">
        <f>K3702 * $E3714</f>
        <v>0</v>
      </c>
      <c r="L3719" s="29">
        <f>L3702 * $E3714</f>
        <v>0</v>
      </c>
    </row>
    <row r="3720" spans="2:14" ht="4" hidden="1" customHeight="1" outlineLevel="1" x14ac:dyDescent="0.15">
      <c r="D3720" s="9"/>
      <c r="F3720" s="1"/>
      <c r="H3720" s="1"/>
      <c r="I3720" s="1"/>
      <c r="J3720" s="1"/>
      <c r="K3720" s="1"/>
      <c r="L3720" s="1"/>
    </row>
    <row r="3721" spans="2:14" s="1" customFormat="1" ht="15" hidden="1" customHeight="1" outlineLevel="1" x14ac:dyDescent="0.15">
      <c r="B3721" s="7"/>
      <c r="C3721" s="19">
        <v>3</v>
      </c>
      <c r="D3721" s="9" t="s">
        <v>11</v>
      </c>
      <c r="F3721" s="8" t="str">
        <f>ReportingCurrencyUnitLables</f>
        <v>USD 000s</v>
      </c>
      <c r="H3721" s="29">
        <f>H3704 * $E3714</f>
        <v>0</v>
      </c>
      <c r="I3721" s="29">
        <f>I3704 * $E3714</f>
        <v>0</v>
      </c>
      <c r="J3721" s="29">
        <f>J3704 * $E3714</f>
        <v>0</v>
      </c>
      <c r="K3721" s="29">
        <f>K3704 * $E3714</f>
        <v>0</v>
      </c>
      <c r="L3721" s="29">
        <f>L3704 * $E3714</f>
        <v>0</v>
      </c>
    </row>
    <row r="3722" spans="2:14" ht="4" hidden="1" customHeight="1" outlineLevel="1" x14ac:dyDescent="0.15">
      <c r="D3722" s="9"/>
      <c r="F3722" s="1"/>
      <c r="H3722" s="1"/>
      <c r="I3722" s="1"/>
      <c r="J3722" s="1"/>
      <c r="K3722" s="1"/>
      <c r="L3722" s="1"/>
    </row>
    <row r="3723" spans="2:14" s="1" customFormat="1" ht="15" hidden="1" customHeight="1" outlineLevel="1" x14ac:dyDescent="0.15">
      <c r="B3723" s="7"/>
      <c r="C3723" s="19">
        <v>4</v>
      </c>
      <c r="D3723" s="9" t="s">
        <v>256</v>
      </c>
      <c r="F3723" s="8" t="str">
        <f>ReportingCurrencyUnitLables</f>
        <v>USD 000s</v>
      </c>
      <c r="H3723" s="29">
        <f>H3708 * $E3714</f>
        <v>0</v>
      </c>
      <c r="I3723" s="29">
        <f>I3708 * $E3714</f>
        <v>0</v>
      </c>
      <c r="J3723" s="29">
        <f>J3708 * $E3714</f>
        <v>0</v>
      </c>
      <c r="K3723" s="29">
        <f>K3708 * $E3714</f>
        <v>0</v>
      </c>
      <c r="L3723" s="29">
        <f>L3708 * $E3714</f>
        <v>0</v>
      </c>
    </row>
    <row r="3724" spans="2:14" ht="4" hidden="1" customHeight="1" outlineLevel="1" x14ac:dyDescent="0.15">
      <c r="D3724" s="9"/>
      <c r="F3724" s="1"/>
      <c r="H3724" s="1"/>
      <c r="I3724" s="1"/>
      <c r="J3724" s="1"/>
      <c r="K3724" s="1"/>
      <c r="L3724" s="1"/>
    </row>
    <row r="3725" spans="2:14" ht="10" hidden="1" customHeight="1" outlineLevel="1" x14ac:dyDescent="0.15">
      <c r="B3725" s="44"/>
      <c r="C3725" s="41"/>
      <c r="D3725" s="41"/>
      <c r="E3725" s="41"/>
      <c r="F3725" s="41"/>
      <c r="G3725" s="41"/>
      <c r="H3725" s="41"/>
      <c r="I3725" s="45"/>
      <c r="J3725" s="45"/>
      <c r="K3725" s="45"/>
      <c r="L3725" s="41"/>
      <c r="M3725" s="41"/>
      <c r="N3725" s="1"/>
    </row>
    <row r="3726" spans="2:14" ht="10" customHeight="1" x14ac:dyDescent="0.15">
      <c r="B3726" s="44"/>
      <c r="C3726" s="41"/>
      <c r="D3726" s="41"/>
      <c r="E3726" s="41"/>
      <c r="F3726" s="41"/>
      <c r="G3726" s="41"/>
      <c r="H3726" s="41"/>
      <c r="I3726" s="45"/>
      <c r="J3726" s="45"/>
      <c r="K3726" s="45"/>
      <c r="L3726" s="41"/>
      <c r="M3726" s="41"/>
      <c r="N3726" s="1"/>
    </row>
    <row r="3727" spans="2:14" s="1" customFormat="1" ht="19" collapsed="1" x14ac:dyDescent="0.15">
      <c r="B3727" s="83" cm="1">
        <f t="array" aca="1" ref="B3727" ca="1">MAX($B$2:OFFSET(B3727,-1,0)+1)</f>
        <v>61</v>
      </c>
      <c r="C3727" s="84" t="str">
        <f>UPPER(J3732) &amp;" / " &amp; K3732  &amp; " / " &amp; L3732 &amp; " / " &amp; H3732</f>
        <v xml:space="preserve"> /  /  / </v>
      </c>
      <c r="D3727" s="84"/>
      <c r="E3727" s="41"/>
      <c r="F3727" s="41"/>
      <c r="G3727" s="41"/>
      <c r="H3727" s="61" t="str">
        <f>IF(COUNTIF(E3729:E3785, "!")&gt;0, "!", "")</f>
        <v/>
      </c>
      <c r="I3727" s="18" t="s">
        <v>240</v>
      </c>
      <c r="J3727" s="2" t="s">
        <v>210</v>
      </c>
      <c r="K3727" s="18" t="s">
        <v>267</v>
      </c>
      <c r="L3727" s="42">
        <f>E3776</f>
        <v>1</v>
      </c>
      <c r="M3727" s="41"/>
    </row>
    <row r="3728" spans="2:14" s="1" customFormat="1" ht="4" hidden="1" customHeight="1" outlineLevel="1" x14ac:dyDescent="0.15">
      <c r="B3728" s="88"/>
      <c r="C3728" s="89"/>
      <c r="D3728" s="89"/>
      <c r="E3728" s="89"/>
      <c r="F3728" s="89"/>
      <c r="G3728" s="89"/>
      <c r="H3728" s="89"/>
      <c r="I3728" s="90"/>
      <c r="J3728" s="90"/>
      <c r="K3728" s="90"/>
      <c r="L3728" s="89"/>
      <c r="M3728" s="89"/>
    </row>
    <row r="3729" spans="2:13" ht="10" hidden="1" customHeight="1" outlineLevel="1" x14ac:dyDescent="0.15"/>
    <row r="3730" spans="2:13" ht="15" hidden="1" customHeight="1" outlineLevel="1" x14ac:dyDescent="0.15">
      <c r="D3730" s="1"/>
      <c r="E3730" s="1"/>
      <c r="H3730" s="4" t="s">
        <v>1</v>
      </c>
      <c r="J3730" s="4" t="s">
        <v>0</v>
      </c>
      <c r="K3730" s="4" t="s">
        <v>209</v>
      </c>
      <c r="L3730" s="4" t="s">
        <v>264</v>
      </c>
    </row>
    <row r="3731" spans="2:13" ht="5" hidden="1" customHeight="1" outlineLevel="1" x14ac:dyDescent="0.15">
      <c r="D3731" s="1"/>
      <c r="E3731" s="1"/>
      <c r="H3731" s="1"/>
      <c r="J3731" s="1"/>
      <c r="K3731" s="1"/>
      <c r="L3731" s="1"/>
    </row>
    <row r="3732" spans="2:13" ht="15" hidden="1" customHeight="1" outlineLevel="1" x14ac:dyDescent="0.15">
      <c r="D3732" s="9" t="s">
        <v>2</v>
      </c>
      <c r="E3732" s="1"/>
      <c r="H3732" s="2"/>
      <c r="J3732" s="2"/>
      <c r="K3732" s="2"/>
      <c r="L3732" s="2"/>
    </row>
    <row r="3733" spans="2:13" hidden="1" outlineLevel="1" x14ac:dyDescent="0.15">
      <c r="D3733" s="1"/>
      <c r="E3733" s="1"/>
      <c r="F3733" s="1"/>
      <c r="H3733" s="1"/>
      <c r="I3733" s="1"/>
      <c r="J3733" s="1"/>
      <c r="K3733" s="1"/>
      <c r="L3733" s="1"/>
    </row>
    <row r="3734" spans="2:13" s="1" customFormat="1" ht="18" hidden="1" customHeight="1" outlineLevel="1" x14ac:dyDescent="0.15">
      <c r="B3734" s="7"/>
      <c r="C3734" s="91" t="s">
        <v>3</v>
      </c>
      <c r="D3734" s="91"/>
      <c r="E3734" s="91"/>
      <c r="F3734" s="92"/>
      <c r="G3734" s="92"/>
      <c r="H3734" s="92" t="s">
        <v>4</v>
      </c>
      <c r="I3734" s="92" t="s">
        <v>5</v>
      </c>
      <c r="J3734" s="92" t="s">
        <v>6</v>
      </c>
      <c r="K3734" s="92" t="s">
        <v>257</v>
      </c>
      <c r="L3734" s="92" t="s">
        <v>258</v>
      </c>
      <c r="M3734" s="92"/>
    </row>
    <row r="3735" spans="2:13" ht="10" hidden="1" customHeight="1" outlineLevel="1" x14ac:dyDescent="0.15">
      <c r="H3735" s="1"/>
      <c r="I3735" s="1"/>
      <c r="J3735" s="1"/>
      <c r="K3735" s="1"/>
      <c r="L3735" s="1"/>
    </row>
    <row r="3736" spans="2:13" s="1" customFormat="1" ht="15" hidden="1" customHeight="1" outlineLevel="1" x14ac:dyDescent="0.15">
      <c r="B3736" s="7"/>
      <c r="D3736" s="9" t="s">
        <v>3</v>
      </c>
      <c r="F3736" s="17" t="s">
        <v>321</v>
      </c>
      <c r="H3736" s="22"/>
      <c r="I3736" s="22"/>
      <c r="J3736" s="22"/>
      <c r="K3736" s="22"/>
      <c r="L3736" s="22"/>
    </row>
    <row r="3737" spans="2:13" ht="4" hidden="1" customHeight="1" outlineLevel="1" x14ac:dyDescent="0.15">
      <c r="D3737" s="1"/>
      <c r="E3737" s="1"/>
      <c r="F3737" s="1"/>
      <c r="H3737" s="1"/>
      <c r="I3737" s="1"/>
      <c r="J3737" s="1"/>
      <c r="K3737" s="1"/>
      <c r="L3737" s="1"/>
    </row>
    <row r="3738" spans="2:13" s="1" customFormat="1" ht="15" hidden="1" customHeight="1" outlineLevel="1" x14ac:dyDescent="0.15">
      <c r="B3738" s="7"/>
      <c r="D3738" s="9" t="s">
        <v>246</v>
      </c>
      <c r="F3738" s="8" t="str">
        <f>F3740 &amp; ":" &amp; F3736</f>
        <v>USD:[currency code]</v>
      </c>
      <c r="H3738" s="24"/>
      <c r="I3738" s="24"/>
      <c r="J3738" s="24"/>
      <c r="K3738" s="24"/>
      <c r="L3738" s="24"/>
    </row>
    <row r="3739" spans="2:13" ht="4" hidden="1" customHeight="1" outlineLevel="1" x14ac:dyDescent="0.15">
      <c r="D3739" s="1"/>
      <c r="E3739" s="1"/>
      <c r="F3739" s="1"/>
      <c r="H3739" s="1"/>
      <c r="I3739" s="1"/>
      <c r="J3739" s="1"/>
      <c r="K3739" s="1"/>
      <c r="L3739" s="1"/>
    </row>
    <row r="3740" spans="2:13" s="1" customFormat="1" ht="15" hidden="1" customHeight="1" outlineLevel="1" x14ac:dyDescent="0.15">
      <c r="B3740" s="7"/>
      <c r="D3740" s="9" t="s">
        <v>16</v>
      </c>
      <c r="F3740" s="8" t="str">
        <f>ReportingCurrency</f>
        <v>USD</v>
      </c>
      <c r="H3740" s="28">
        <f>IF(H3738=0, 0, H3736/H3738)</f>
        <v>0</v>
      </c>
      <c r="I3740" s="28">
        <f>IF(I3738=0, 0, I3736/I3738)</f>
        <v>0</v>
      </c>
      <c r="J3740" s="28">
        <f>IF(J3738=0, 0, J3736/J3738)</f>
        <v>0</v>
      </c>
      <c r="K3740" s="28">
        <f>IF(K3738=0, 0, K3736/K3738)</f>
        <v>0</v>
      </c>
      <c r="L3740" s="28">
        <f>IF(L3738=0, 0, L3736/L3738)</f>
        <v>0</v>
      </c>
    </row>
    <row r="3741" spans="2:13" ht="4" hidden="1" customHeight="1" outlineLevel="1" x14ac:dyDescent="0.15">
      <c r="D3741" s="1"/>
      <c r="E3741" s="1"/>
      <c r="F3741" s="1"/>
      <c r="H3741" s="1"/>
      <c r="I3741" s="1"/>
      <c r="J3741" s="1"/>
      <c r="K3741" s="1"/>
      <c r="L3741" s="1"/>
    </row>
    <row r="3742" spans="2:13" s="1" customFormat="1" ht="15" hidden="1" customHeight="1" outlineLevel="1" x14ac:dyDescent="0.15">
      <c r="B3742" s="7"/>
      <c r="D3742" s="9" t="s">
        <v>253</v>
      </c>
      <c r="F3742" s="8" t="s">
        <v>254</v>
      </c>
      <c r="H3742" s="2"/>
      <c r="I3742" s="2"/>
      <c r="J3742" s="2"/>
      <c r="K3742" s="2"/>
      <c r="L3742" s="2"/>
    </row>
    <row r="3743" spans="2:13" ht="4" hidden="1" customHeight="1" outlineLevel="1" x14ac:dyDescent="0.15">
      <c r="D3743" s="1"/>
      <c r="E3743" s="1"/>
      <c r="F3743" s="1"/>
      <c r="H3743" s="1"/>
      <c r="I3743" s="1"/>
      <c r="J3743" s="1"/>
      <c r="K3743" s="1"/>
      <c r="L3743" s="1"/>
    </row>
    <row r="3744" spans="2:13" s="1" customFormat="1" ht="15" hidden="1" customHeight="1" outlineLevel="1" x14ac:dyDescent="0.15">
      <c r="B3744" s="7"/>
      <c r="D3744" s="9" t="s">
        <v>280</v>
      </c>
      <c r="F3744" s="8" t="s">
        <v>255</v>
      </c>
      <c r="H3744" s="25"/>
      <c r="I3744" s="25"/>
      <c r="J3744" s="25"/>
      <c r="K3744" s="25"/>
      <c r="L3744" s="25"/>
    </row>
    <row r="3745" spans="2:13" hidden="1" outlineLevel="1" x14ac:dyDescent="0.15">
      <c r="D3745" s="1"/>
      <c r="E3745" s="1"/>
      <c r="F3745" s="1"/>
      <c r="H3745" s="1"/>
      <c r="I3745" s="1"/>
      <c r="J3745" s="1"/>
      <c r="K3745" s="1"/>
      <c r="L3745" s="1"/>
    </row>
    <row r="3746" spans="2:13" s="1" customFormat="1" ht="18" hidden="1" customHeight="1" outlineLevel="1" x14ac:dyDescent="0.15">
      <c r="B3746" s="7"/>
      <c r="C3746" s="91" t="s">
        <v>311</v>
      </c>
      <c r="D3746" s="91"/>
      <c r="E3746" s="91"/>
      <c r="F3746" s="92"/>
      <c r="G3746" s="92"/>
      <c r="H3746" s="92" t="s">
        <v>4</v>
      </c>
      <c r="I3746" s="92" t="s">
        <v>5</v>
      </c>
      <c r="J3746" s="92" t="s">
        <v>6</v>
      </c>
      <c r="K3746" s="92" t="s">
        <v>257</v>
      </c>
      <c r="L3746" s="92" t="s">
        <v>258</v>
      </c>
      <c r="M3746" s="92"/>
    </row>
    <row r="3747" spans="2:13" ht="10" hidden="1" customHeight="1" outlineLevel="1" x14ac:dyDescent="0.15">
      <c r="H3747" s="1"/>
      <c r="I3747" s="1"/>
      <c r="J3747" s="1"/>
      <c r="K3747" s="1"/>
      <c r="L3747" s="1"/>
    </row>
    <row r="3748" spans="2:13" s="1" customFormat="1" ht="15" hidden="1" customHeight="1" outlineLevel="1" x14ac:dyDescent="0.15">
      <c r="B3748" s="7"/>
      <c r="C3748" s="62"/>
      <c r="D3748" s="9" t="s">
        <v>318</v>
      </c>
      <c r="E3748"/>
      <c r="F3748" s="58" t="str">
        <f>F3736</f>
        <v>[currency code]</v>
      </c>
      <c r="H3748" s="23"/>
      <c r="I3748" s="23"/>
      <c r="J3748" s="23"/>
      <c r="K3748" s="23"/>
      <c r="L3748" s="23"/>
    </row>
    <row r="3749" spans="2:13" ht="10" hidden="1" customHeight="1" outlineLevel="1" x14ac:dyDescent="0.15">
      <c r="D3749" s="1"/>
      <c r="F3749" s="1"/>
      <c r="H3749" s="1"/>
      <c r="I3749" s="1"/>
      <c r="J3749" s="1"/>
      <c r="K3749" s="1"/>
      <c r="L3749" s="1"/>
    </row>
    <row r="3750" spans="2:13" ht="15" hidden="1" customHeight="1" outlineLevel="1" x14ac:dyDescent="0.15">
      <c r="D3750" s="60"/>
      <c r="F3750" s="1"/>
      <c r="H3750" s="98" t="s">
        <v>312</v>
      </c>
      <c r="I3750" s="1"/>
      <c r="J3750" s="1"/>
      <c r="K3750" s="1"/>
      <c r="L3750" s="1"/>
    </row>
    <row r="3751" spans="2:13" s="1" customFormat="1" ht="15" hidden="1" customHeight="1" outlineLevel="1" x14ac:dyDescent="0.15">
      <c r="B3751" s="7"/>
      <c r="D3751" s="9" t="s">
        <v>319</v>
      </c>
      <c r="E3751"/>
      <c r="F3751" s="8" t="str">
        <f t="shared" ref="F3751" si="120">ReportingCurrency</f>
        <v>USD</v>
      </c>
      <c r="H3751" s="28">
        <f>IF(H3738=0, 0, H3748/H3738)</f>
        <v>0</v>
      </c>
      <c r="I3751" s="28">
        <f>IF(I3738=0, 0, I3748/I3738)</f>
        <v>0</v>
      </c>
      <c r="J3751" s="28">
        <f>IF(J3738=0, 0, J3748/J3738)</f>
        <v>0</v>
      </c>
      <c r="K3751" s="28">
        <f>IF(K3738=0, 0, K3748/K3738)</f>
        <v>0</v>
      </c>
      <c r="L3751" s="28">
        <f>IF(L3738=0, 0, L3748/L3738)</f>
        <v>0</v>
      </c>
    </row>
    <row r="3752" spans="2:13" hidden="1" outlineLevel="1" x14ac:dyDescent="0.15"/>
    <row r="3753" spans="2:13" s="1" customFormat="1" ht="18" hidden="1" customHeight="1" outlineLevel="1" x14ac:dyDescent="0.15">
      <c r="B3753" s="7"/>
      <c r="C3753" s="91" t="s">
        <v>8</v>
      </c>
      <c r="D3753" s="91"/>
      <c r="E3753" s="91"/>
      <c r="F3753" s="92"/>
      <c r="G3753" s="92"/>
      <c r="H3753" s="92" t="s">
        <v>4</v>
      </c>
      <c r="I3753" s="92" t="s">
        <v>5</v>
      </c>
      <c r="J3753" s="92" t="s">
        <v>6</v>
      </c>
      <c r="K3753" s="92" t="s">
        <v>257</v>
      </c>
      <c r="L3753" s="92" t="s">
        <v>258</v>
      </c>
      <c r="M3753" s="92"/>
    </row>
    <row r="3754" spans="2:13" ht="10" hidden="1" customHeight="1" outlineLevel="1" x14ac:dyDescent="0.15">
      <c r="H3754" s="1"/>
      <c r="I3754" s="1"/>
      <c r="J3754" s="1"/>
      <c r="K3754" s="1"/>
      <c r="L3754" s="1"/>
    </row>
    <row r="3755" spans="2:13" ht="15" hidden="1" customHeight="1" outlineLevel="1" x14ac:dyDescent="0.15">
      <c r="D3755" s="9" t="s">
        <v>8</v>
      </c>
      <c r="F3755" s="1"/>
      <c r="H3755" s="99" t="str" cm="1">
        <f t="array" ref="H3755">IF(OR(E3756:E3757 = "!"), "Red alert = missing data","")</f>
        <v/>
      </c>
      <c r="I3755" s="1"/>
      <c r="J3755" s="1"/>
      <c r="K3755" s="1"/>
      <c r="L3755" s="1"/>
    </row>
    <row r="3756" spans="2:13" s="1" customFormat="1" ht="15" hidden="1" customHeight="1" outlineLevel="1" x14ac:dyDescent="0.15">
      <c r="B3756" s="7"/>
      <c r="D3756" s="59" t="s">
        <v>309</v>
      </c>
      <c r="E3756" s="61" t="str" cm="1">
        <f t="array" ref="E3756">IF(MAX((H3751:L3751&gt;=H3740:L3740) * (H3751:L3751 &lt;&gt; 0) * (H3756:L3756=0)) &gt;0, "!", "")</f>
        <v/>
      </c>
      <c r="F3756" s="8" t="s">
        <v>18</v>
      </c>
      <c r="H3756" s="23"/>
      <c r="I3756" s="23"/>
      <c r="J3756" s="23"/>
      <c r="K3756" s="23"/>
      <c r="L3756" s="23"/>
    </row>
    <row r="3757" spans="2:13" s="1" customFormat="1" ht="15" hidden="1" customHeight="1" outlineLevel="1" x14ac:dyDescent="0.15">
      <c r="B3757" s="7"/>
      <c r="D3757" s="59" t="s">
        <v>310</v>
      </c>
      <c r="E3757" s="61" t="str" cm="1">
        <f t="array" ref="E3757">IF(MAX((H3751:L3751&lt;H3740:L3740) * (H3751:L3751 &lt;&gt; 0) * (H3757:L3757=0)) &gt;0, "!", "")</f>
        <v/>
      </c>
      <c r="F3757" s="8" t="s">
        <v>18</v>
      </c>
      <c r="H3757" s="23"/>
      <c r="I3757" s="23"/>
      <c r="J3757" s="23"/>
      <c r="K3757" s="23"/>
      <c r="L3757" s="23"/>
    </row>
    <row r="3758" spans="2:13" s="1" customFormat="1" ht="15" hidden="1" customHeight="1" outlineLevel="1" x14ac:dyDescent="0.15">
      <c r="B3758" s="7"/>
      <c r="D3758" s="59" t="s">
        <v>305</v>
      </c>
      <c r="E3758"/>
      <c r="F3758" s="8" t="s">
        <v>18</v>
      </c>
      <c r="H3758" s="29">
        <f>H3756+IF(H3751&lt;H3740, H3757, 0)</f>
        <v>0</v>
      </c>
      <c r="I3758" s="29">
        <f>I3756+IF(I3751&lt;I3740, I3757, 0)</f>
        <v>0</v>
      </c>
      <c r="J3758" s="29">
        <f>J3756+IF(J3751&lt;J3740, J3757, 0)</f>
        <v>0</v>
      </c>
      <c r="K3758" s="29">
        <f>K3756+IF(K3751&lt;K3740, K3757, 0)</f>
        <v>0</v>
      </c>
      <c r="L3758" s="29">
        <f>L3756+IF(L3751&lt;L3740, L3757, 0)</f>
        <v>0</v>
      </c>
    </row>
    <row r="3759" spans="2:13" hidden="1" outlineLevel="1" x14ac:dyDescent="0.15">
      <c r="D3759" s="1"/>
      <c r="E3759" s="1"/>
      <c r="F3759" s="1"/>
      <c r="H3759" s="1"/>
      <c r="I3759" s="1"/>
      <c r="J3759" s="1"/>
      <c r="K3759" s="1"/>
      <c r="L3759" s="1"/>
    </row>
    <row r="3760" spans="2:13" s="1" customFormat="1" ht="18" hidden="1" customHeight="1" outlineLevel="1" x14ac:dyDescent="0.15">
      <c r="B3760" s="7"/>
      <c r="C3760" s="91" t="s">
        <v>10</v>
      </c>
      <c r="D3760" s="91"/>
      <c r="E3760" s="91"/>
      <c r="F3760" s="92"/>
      <c r="G3760" s="92"/>
      <c r="H3760" s="97" t="s">
        <v>4</v>
      </c>
      <c r="I3760" s="92" t="s">
        <v>5</v>
      </c>
      <c r="J3760" s="92" t="s">
        <v>6</v>
      </c>
      <c r="K3760" s="92" t="s">
        <v>257</v>
      </c>
      <c r="L3760" s="92" t="s">
        <v>258</v>
      </c>
      <c r="M3760" s="92"/>
    </row>
    <row r="3761" spans="2:13" ht="10" hidden="1" customHeight="1" outlineLevel="1" x14ac:dyDescent="0.15"/>
    <row r="3762" spans="2:13" s="1" customFormat="1" ht="15" hidden="1" customHeight="1" outlineLevel="1" x14ac:dyDescent="0.15">
      <c r="B3762" s="7"/>
      <c r="D3762" s="9" t="s">
        <v>17</v>
      </c>
      <c r="F3762" s="8" t="s">
        <v>9</v>
      </c>
      <c r="H3762" s="29">
        <f>H3758</f>
        <v>0</v>
      </c>
      <c r="I3762" s="29">
        <f>I3758</f>
        <v>0</v>
      </c>
      <c r="J3762" s="29">
        <f>J3758</f>
        <v>0</v>
      </c>
      <c r="K3762" s="29">
        <f>K3758</f>
        <v>0</v>
      </c>
      <c r="L3762" s="29">
        <f>L3758</f>
        <v>0</v>
      </c>
    </row>
    <row r="3763" spans="2:13" ht="4" hidden="1" customHeight="1" outlineLevel="1" x14ac:dyDescent="0.15">
      <c r="D3763" s="9"/>
      <c r="F3763" s="1"/>
      <c r="H3763" s="1"/>
      <c r="I3763" s="1"/>
      <c r="J3763" s="1"/>
      <c r="K3763" s="1"/>
      <c r="L3763" s="1"/>
    </row>
    <row r="3764" spans="2:13" s="1" customFormat="1" ht="15" hidden="1" customHeight="1" outlineLevel="1" x14ac:dyDescent="0.15">
      <c r="B3764" s="7"/>
      <c r="D3764" s="9" t="s">
        <v>249</v>
      </c>
      <c r="F3764" s="8" t="s">
        <v>9</v>
      </c>
      <c r="H3764" s="29">
        <f>IF(H3751&lt;H3740, H3757, 0)</f>
        <v>0</v>
      </c>
      <c r="I3764" s="29">
        <f>IF(I3751&lt;I3740, I3757, 0)</f>
        <v>0</v>
      </c>
      <c r="J3764" s="29">
        <f>IF(J3751&lt;J3740, J3757, 0)</f>
        <v>0</v>
      </c>
      <c r="K3764" s="29">
        <f>IF(K3751&lt;K3740, K3757, 0)</f>
        <v>0</v>
      </c>
      <c r="L3764" s="29">
        <f>IF(L3751&lt;L3740, L3757, 0)</f>
        <v>0</v>
      </c>
    </row>
    <row r="3765" spans="2:13" ht="4" hidden="1" customHeight="1" outlineLevel="1" x14ac:dyDescent="0.15">
      <c r="D3765" s="9"/>
      <c r="F3765" s="1"/>
      <c r="H3765" s="1"/>
      <c r="I3765" s="1"/>
      <c r="J3765" s="1"/>
      <c r="K3765" s="1"/>
      <c r="L3765" s="1"/>
    </row>
    <row r="3766" spans="2:13" s="1" customFormat="1" ht="15" hidden="1" customHeight="1" outlineLevel="1" x14ac:dyDescent="0.15">
      <c r="B3766" s="7"/>
      <c r="D3766" s="9" t="s">
        <v>11</v>
      </c>
      <c r="F3766" s="8" t="str">
        <f>ReportingCurrencyUnitLables</f>
        <v>USD 000s</v>
      </c>
      <c r="H3766" s="29">
        <f>H3740 * H3758 / 1000</f>
        <v>0</v>
      </c>
      <c r="I3766" s="29">
        <f>I3740 * I3758 / 1000</f>
        <v>0</v>
      </c>
      <c r="J3766" s="29">
        <f>J3740 * J3758 / 1000</f>
        <v>0</v>
      </c>
      <c r="K3766" s="29">
        <f>K3740 * K3758 / 1000</f>
        <v>0</v>
      </c>
      <c r="L3766" s="29">
        <f>L3740 * L3758 / 1000</f>
        <v>0</v>
      </c>
    </row>
    <row r="3767" spans="2:13" ht="4" hidden="1" customHeight="1" outlineLevel="1" x14ac:dyDescent="0.15">
      <c r="D3767" s="9"/>
      <c r="F3767" s="1"/>
      <c r="H3767" s="1"/>
      <c r="I3767" s="1"/>
      <c r="J3767" s="1"/>
      <c r="K3767" s="1"/>
      <c r="L3767" s="1"/>
    </row>
    <row r="3768" spans="2:13" s="1" customFormat="1" ht="15" hidden="1" customHeight="1" outlineLevel="1" x14ac:dyDescent="0.15">
      <c r="B3768" s="7"/>
      <c r="D3768" s="9" t="s">
        <v>13</v>
      </c>
      <c r="F3768" s="8" t="s">
        <v>14</v>
      </c>
      <c r="H3768" s="30">
        <f>IF(H3762=0,0,H3764 / H3762)</f>
        <v>0</v>
      </c>
      <c r="I3768" s="30">
        <f>IF(I3762=0,0,I3764 / I3762)</f>
        <v>0</v>
      </c>
      <c r="J3768" s="30">
        <f>IF(J3762=0,0,J3764 / J3762)</f>
        <v>0</v>
      </c>
      <c r="K3768" s="30">
        <f>IF(K3762=0,0,K3764 / K3762)</f>
        <v>0</v>
      </c>
      <c r="L3768" s="30">
        <f>IF(L3762=0,0,L3764 / L3762)</f>
        <v>0</v>
      </c>
    </row>
    <row r="3769" spans="2:13" ht="4" hidden="1" customHeight="1" outlineLevel="1" x14ac:dyDescent="0.15">
      <c r="D3769" s="9"/>
      <c r="F3769" s="1"/>
      <c r="H3769" s="1"/>
      <c r="I3769" s="1"/>
      <c r="J3769" s="1"/>
      <c r="K3769" s="1"/>
      <c r="L3769" s="1"/>
    </row>
    <row r="3770" spans="2:13" ht="15" hidden="1" customHeight="1" outlineLevel="1" x14ac:dyDescent="0.15">
      <c r="D3770" s="9" t="s">
        <v>302</v>
      </c>
      <c r="F3770" s="8" t="str">
        <f>ReportingCurrencyUnitLables</f>
        <v>USD 000s</v>
      </c>
      <c r="G3770" s="1"/>
      <c r="H3770" s="29">
        <f>MAX(0, H3740-H3751) * H3764 / 1000</f>
        <v>0</v>
      </c>
      <c r="I3770" s="29">
        <f t="shared" ref="I3770:L3770" si="121">MAX(0, I3740-I3751) * I3764 / 1000</f>
        <v>0</v>
      </c>
      <c r="J3770" s="29">
        <f t="shared" si="121"/>
        <v>0</v>
      </c>
      <c r="K3770" s="29">
        <f t="shared" si="121"/>
        <v>0</v>
      </c>
      <c r="L3770" s="29">
        <f t="shared" si="121"/>
        <v>0</v>
      </c>
    </row>
    <row r="3771" spans="2:13" ht="4" hidden="1" customHeight="1" outlineLevel="1" x14ac:dyDescent="0.15">
      <c r="D3771" s="9"/>
      <c r="F3771" s="1"/>
      <c r="H3771" s="1"/>
      <c r="I3771" s="1"/>
      <c r="J3771" s="1"/>
      <c r="K3771" s="1"/>
      <c r="L3771" s="1"/>
    </row>
    <row r="3772" spans="2:13" s="1" customFormat="1" ht="15" hidden="1" customHeight="1" outlineLevel="1" x14ac:dyDescent="0.15">
      <c r="B3772" s="7"/>
      <c r="D3772" s="9" t="s">
        <v>252</v>
      </c>
      <c r="F3772" s="8" t="s">
        <v>250</v>
      </c>
      <c r="H3772" s="30">
        <f>IF(H3766=0, 0, H3770/H3766)</f>
        <v>0</v>
      </c>
      <c r="I3772" s="30">
        <f>IF(I3766=0, 0, I3770/I3766)</f>
        <v>0</v>
      </c>
      <c r="J3772" s="30">
        <f>IF(J3766=0, 0, J3770/J3766)</f>
        <v>0</v>
      </c>
      <c r="K3772" s="30">
        <f>IF(K3766=0, 0, K3770/K3766)</f>
        <v>0</v>
      </c>
      <c r="L3772" s="30">
        <f>IF(L3766=0, 0, L3770/L3766)</f>
        <v>0</v>
      </c>
    </row>
    <row r="3773" spans="2:13" ht="4" hidden="1" customHeight="1" outlineLevel="1" x14ac:dyDescent="0.15">
      <c r="D3773" s="9"/>
      <c r="F3773" s="1"/>
      <c r="H3773" s="1"/>
      <c r="I3773" s="1"/>
      <c r="J3773" s="1"/>
      <c r="K3773" s="1"/>
      <c r="L3773" s="1"/>
    </row>
    <row r="3774" spans="2:13" s="1" customFormat="1" ht="15" hidden="1" customHeight="1" outlineLevel="1" x14ac:dyDescent="0.15">
      <c r="B3774" s="7"/>
      <c r="C3774" s="7"/>
      <c r="D3774" s="9" t="s">
        <v>251</v>
      </c>
      <c r="F3774" s="8" t="s">
        <v>259</v>
      </c>
      <c r="H3774" s="31"/>
      <c r="I3774" s="30">
        <f>IF(H3772=0, 0, -(I3772-H3772) / H3772)</f>
        <v>0</v>
      </c>
      <c r="J3774" s="30">
        <f>IF(I3772=0, 0, -(J3772-I3772) / I3772)</f>
        <v>0</v>
      </c>
      <c r="K3774" s="30">
        <f>IF(J3772=0, 0, -(K3772-J3772) / J3772)</f>
        <v>0</v>
      </c>
      <c r="L3774" s="30">
        <f>IF(K3772=0, 0, -(L3772-K3772) / K3772)</f>
        <v>0</v>
      </c>
    </row>
    <row r="3775" spans="2:13" hidden="1" outlineLevel="1" x14ac:dyDescent="0.15"/>
    <row r="3776" spans="2:13" s="1" customFormat="1" ht="18" hidden="1" customHeight="1" outlineLevel="1" x14ac:dyDescent="0.15">
      <c r="B3776" s="7"/>
      <c r="C3776" s="91" t="s">
        <v>241</v>
      </c>
      <c r="D3776" s="91"/>
      <c r="E3776" s="93">
        <f>IF(AND(J3727 = "Yes", OR(ISBLANK(Worker_Type_Filter), Worker_Type_Filter = H3732),
 OR(ISBLANK(Country_Filter), Country_Filter = J3732)), 1, 0)</f>
        <v>1</v>
      </c>
      <c r="F3776" s="92"/>
      <c r="G3776" s="92"/>
      <c r="H3776" s="92" t="s">
        <v>4</v>
      </c>
      <c r="I3776" s="92" t="s">
        <v>5</v>
      </c>
      <c r="J3776" s="92" t="s">
        <v>6</v>
      </c>
      <c r="K3776" s="92" t="s">
        <v>257</v>
      </c>
      <c r="L3776" s="92" t="s">
        <v>258</v>
      </c>
      <c r="M3776" s="92"/>
    </row>
    <row r="3777" spans="2:14" ht="10" hidden="1" customHeight="1" outlineLevel="1" x14ac:dyDescent="0.15">
      <c r="C3777" s="43" t="s">
        <v>248</v>
      </c>
    </row>
    <row r="3778" spans="2:14" ht="4" hidden="1" customHeight="1" outlineLevel="1" x14ac:dyDescent="0.15"/>
    <row r="3779" spans="2:14" s="1" customFormat="1" ht="15" hidden="1" customHeight="1" outlineLevel="1" x14ac:dyDescent="0.15">
      <c r="B3779" s="7"/>
      <c r="C3779" s="19">
        <v>1</v>
      </c>
      <c r="D3779" s="9" t="s">
        <v>17</v>
      </c>
      <c r="F3779" s="8" t="s">
        <v>9</v>
      </c>
      <c r="H3779" s="29">
        <f>H3762 * $E3776</f>
        <v>0</v>
      </c>
      <c r="I3779" s="29">
        <f>I3762 * $E3776</f>
        <v>0</v>
      </c>
      <c r="J3779" s="29">
        <f>J3762 * $E3776</f>
        <v>0</v>
      </c>
      <c r="K3779" s="29">
        <f>K3762 * $E3776</f>
        <v>0</v>
      </c>
      <c r="L3779" s="29">
        <f>L3762 * $E3776</f>
        <v>0</v>
      </c>
    </row>
    <row r="3780" spans="2:14" ht="4" hidden="1" customHeight="1" outlineLevel="1" x14ac:dyDescent="0.15">
      <c r="D3780" s="9"/>
      <c r="F3780" s="1"/>
      <c r="H3780" s="1"/>
      <c r="I3780" s="1"/>
      <c r="J3780" s="1"/>
      <c r="K3780" s="1"/>
      <c r="L3780" s="1"/>
    </row>
    <row r="3781" spans="2:14" s="1" customFormat="1" ht="15" hidden="1" customHeight="1" outlineLevel="1" x14ac:dyDescent="0.15">
      <c r="B3781" s="7"/>
      <c r="C3781" s="19">
        <v>2</v>
      </c>
      <c r="D3781" s="9" t="s">
        <v>249</v>
      </c>
      <c r="F3781" s="8" t="s">
        <v>9</v>
      </c>
      <c r="H3781" s="29">
        <f>H3764 * $E3776</f>
        <v>0</v>
      </c>
      <c r="I3781" s="29">
        <f>I3764 * $E3776</f>
        <v>0</v>
      </c>
      <c r="J3781" s="29">
        <f>J3764 * $E3776</f>
        <v>0</v>
      </c>
      <c r="K3781" s="29">
        <f>K3764 * $E3776</f>
        <v>0</v>
      </c>
      <c r="L3781" s="29">
        <f>L3764 * $E3776</f>
        <v>0</v>
      </c>
    </row>
    <row r="3782" spans="2:14" ht="4" hidden="1" customHeight="1" outlineLevel="1" x14ac:dyDescent="0.15">
      <c r="D3782" s="9"/>
      <c r="F3782" s="1"/>
      <c r="H3782" s="1"/>
      <c r="I3782" s="1"/>
      <c r="J3782" s="1"/>
      <c r="K3782" s="1"/>
      <c r="L3782" s="1"/>
    </row>
    <row r="3783" spans="2:14" s="1" customFormat="1" ht="15" hidden="1" customHeight="1" outlineLevel="1" x14ac:dyDescent="0.15">
      <c r="B3783" s="7"/>
      <c r="C3783" s="19">
        <v>3</v>
      </c>
      <c r="D3783" s="9" t="s">
        <v>11</v>
      </c>
      <c r="F3783" s="8" t="str">
        <f>ReportingCurrencyUnitLables</f>
        <v>USD 000s</v>
      </c>
      <c r="H3783" s="29">
        <f>H3766 * $E3776</f>
        <v>0</v>
      </c>
      <c r="I3783" s="29">
        <f>I3766 * $E3776</f>
        <v>0</v>
      </c>
      <c r="J3783" s="29">
        <f>J3766 * $E3776</f>
        <v>0</v>
      </c>
      <c r="K3783" s="29">
        <f>K3766 * $E3776</f>
        <v>0</v>
      </c>
      <c r="L3783" s="29">
        <f>L3766 * $E3776</f>
        <v>0</v>
      </c>
    </row>
    <row r="3784" spans="2:14" ht="4" hidden="1" customHeight="1" outlineLevel="1" x14ac:dyDescent="0.15">
      <c r="D3784" s="9"/>
      <c r="F3784" s="1"/>
      <c r="H3784" s="1"/>
      <c r="I3784" s="1"/>
      <c r="J3784" s="1"/>
      <c r="K3784" s="1"/>
      <c r="L3784" s="1"/>
    </row>
    <row r="3785" spans="2:14" s="1" customFormat="1" ht="15" hidden="1" customHeight="1" outlineLevel="1" x14ac:dyDescent="0.15">
      <c r="B3785" s="7"/>
      <c r="C3785" s="19">
        <v>4</v>
      </c>
      <c r="D3785" s="9" t="s">
        <v>256</v>
      </c>
      <c r="F3785" s="8" t="str">
        <f>ReportingCurrencyUnitLables</f>
        <v>USD 000s</v>
      </c>
      <c r="H3785" s="29">
        <f>H3770 * $E3776</f>
        <v>0</v>
      </c>
      <c r="I3785" s="29">
        <f>I3770 * $E3776</f>
        <v>0</v>
      </c>
      <c r="J3785" s="29">
        <f>J3770 * $E3776</f>
        <v>0</v>
      </c>
      <c r="K3785" s="29">
        <f>K3770 * $E3776</f>
        <v>0</v>
      </c>
      <c r="L3785" s="29">
        <f>L3770 * $E3776</f>
        <v>0</v>
      </c>
    </row>
    <row r="3786" spans="2:14" ht="4" hidden="1" customHeight="1" outlineLevel="1" x14ac:dyDescent="0.15">
      <c r="D3786" s="9"/>
      <c r="F3786" s="1"/>
      <c r="H3786" s="1"/>
      <c r="I3786" s="1"/>
      <c r="J3786" s="1"/>
      <c r="K3786" s="1"/>
      <c r="L3786" s="1"/>
    </row>
    <row r="3787" spans="2:14" ht="10" hidden="1" customHeight="1" outlineLevel="1" x14ac:dyDescent="0.15">
      <c r="B3787" s="44"/>
      <c r="C3787" s="41"/>
      <c r="D3787" s="41"/>
      <c r="E3787" s="41"/>
      <c r="F3787" s="41"/>
      <c r="G3787" s="41"/>
      <c r="H3787" s="41"/>
      <c r="I3787" s="45"/>
      <c r="J3787" s="45"/>
      <c r="K3787" s="45"/>
      <c r="L3787" s="41"/>
      <c r="M3787" s="41"/>
      <c r="N3787" s="1"/>
    </row>
    <row r="3788" spans="2:14" ht="10" customHeight="1" x14ac:dyDescent="0.15">
      <c r="B3788" s="44"/>
      <c r="C3788" s="41"/>
      <c r="D3788" s="41"/>
      <c r="E3788" s="41"/>
      <c r="F3788" s="41"/>
      <c r="G3788" s="41"/>
      <c r="H3788" s="41"/>
      <c r="I3788" s="45"/>
      <c r="J3788" s="45"/>
      <c r="K3788" s="45"/>
      <c r="L3788" s="41"/>
      <c r="M3788" s="41"/>
      <c r="N3788" s="1"/>
    </row>
    <row r="3789" spans="2:14" s="1" customFormat="1" ht="19" collapsed="1" x14ac:dyDescent="0.15">
      <c r="B3789" s="83" cm="1">
        <f t="array" aca="1" ref="B3789" ca="1">MAX($B$2:OFFSET(B3789,-1,0)+1)</f>
        <v>62</v>
      </c>
      <c r="C3789" s="84" t="str">
        <f>UPPER(J3794) &amp;" / " &amp; K3794  &amp; " / " &amp; L3794 &amp; " / " &amp; H3794</f>
        <v xml:space="preserve"> /  /  / </v>
      </c>
      <c r="D3789" s="84"/>
      <c r="E3789" s="41"/>
      <c r="F3789" s="41"/>
      <c r="G3789" s="41"/>
      <c r="H3789" s="61" t="str">
        <f>IF(COUNTIF(E3791:E3847, "!")&gt;0, "!", "")</f>
        <v/>
      </c>
      <c r="I3789" s="18" t="s">
        <v>240</v>
      </c>
      <c r="J3789" s="2" t="s">
        <v>210</v>
      </c>
      <c r="K3789" s="18" t="s">
        <v>267</v>
      </c>
      <c r="L3789" s="42">
        <f>E3838</f>
        <v>1</v>
      </c>
      <c r="M3789" s="41"/>
    </row>
    <row r="3790" spans="2:14" s="1" customFormat="1" ht="4" hidden="1" customHeight="1" outlineLevel="1" x14ac:dyDescent="0.15">
      <c r="B3790" s="88"/>
      <c r="C3790" s="89"/>
      <c r="D3790" s="89"/>
      <c r="E3790" s="89"/>
      <c r="F3790" s="89"/>
      <c r="G3790" s="89"/>
      <c r="H3790" s="89"/>
      <c r="I3790" s="90"/>
      <c r="J3790" s="90"/>
      <c r="K3790" s="90"/>
      <c r="L3790" s="89"/>
      <c r="M3790" s="89"/>
    </row>
    <row r="3791" spans="2:14" ht="10" hidden="1" customHeight="1" outlineLevel="1" x14ac:dyDescent="0.15"/>
    <row r="3792" spans="2:14" ht="15" hidden="1" customHeight="1" outlineLevel="1" x14ac:dyDescent="0.15">
      <c r="D3792" s="1"/>
      <c r="E3792" s="1"/>
      <c r="H3792" s="4" t="s">
        <v>1</v>
      </c>
      <c r="J3792" s="4" t="s">
        <v>0</v>
      </c>
      <c r="K3792" s="4" t="s">
        <v>209</v>
      </c>
      <c r="L3792" s="4" t="s">
        <v>264</v>
      </c>
    </row>
    <row r="3793" spans="2:13" ht="5" hidden="1" customHeight="1" outlineLevel="1" x14ac:dyDescent="0.15">
      <c r="D3793" s="1"/>
      <c r="E3793" s="1"/>
      <c r="H3793" s="1"/>
      <c r="J3793" s="1"/>
      <c r="K3793" s="1"/>
      <c r="L3793" s="1"/>
    </row>
    <row r="3794" spans="2:13" ht="15" hidden="1" customHeight="1" outlineLevel="1" x14ac:dyDescent="0.15">
      <c r="D3794" s="9" t="s">
        <v>2</v>
      </c>
      <c r="E3794" s="1"/>
      <c r="H3794" s="2"/>
      <c r="J3794" s="2"/>
      <c r="K3794" s="2"/>
      <c r="L3794" s="2"/>
    </row>
    <row r="3795" spans="2:13" hidden="1" outlineLevel="1" x14ac:dyDescent="0.15">
      <c r="D3795" s="1"/>
      <c r="E3795" s="1"/>
      <c r="F3795" s="1"/>
      <c r="H3795" s="1"/>
      <c r="I3795" s="1"/>
      <c r="J3795" s="1"/>
      <c r="K3795" s="1"/>
      <c r="L3795" s="1"/>
    </row>
    <row r="3796" spans="2:13" s="1" customFormat="1" ht="18" hidden="1" customHeight="1" outlineLevel="1" x14ac:dyDescent="0.15">
      <c r="B3796" s="7"/>
      <c r="C3796" s="91" t="s">
        <v>3</v>
      </c>
      <c r="D3796" s="91"/>
      <c r="E3796" s="91"/>
      <c r="F3796" s="92"/>
      <c r="G3796" s="92"/>
      <c r="H3796" s="92" t="s">
        <v>4</v>
      </c>
      <c r="I3796" s="92" t="s">
        <v>5</v>
      </c>
      <c r="J3796" s="92" t="s">
        <v>6</v>
      </c>
      <c r="K3796" s="92" t="s">
        <v>257</v>
      </c>
      <c r="L3796" s="92" t="s">
        <v>258</v>
      </c>
      <c r="M3796" s="92"/>
    </row>
    <row r="3797" spans="2:13" ht="10" hidden="1" customHeight="1" outlineLevel="1" x14ac:dyDescent="0.15">
      <c r="H3797" s="1"/>
      <c r="I3797" s="1"/>
      <c r="J3797" s="1"/>
      <c r="K3797" s="1"/>
      <c r="L3797" s="1"/>
    </row>
    <row r="3798" spans="2:13" s="1" customFormat="1" ht="15" hidden="1" customHeight="1" outlineLevel="1" x14ac:dyDescent="0.15">
      <c r="B3798" s="7"/>
      <c r="D3798" s="9" t="s">
        <v>3</v>
      </c>
      <c r="F3798" s="17" t="s">
        <v>321</v>
      </c>
      <c r="H3798" s="22"/>
      <c r="I3798" s="22"/>
      <c r="J3798" s="22"/>
      <c r="K3798" s="22"/>
      <c r="L3798" s="22"/>
    </row>
    <row r="3799" spans="2:13" ht="4" hidden="1" customHeight="1" outlineLevel="1" x14ac:dyDescent="0.15">
      <c r="D3799" s="1"/>
      <c r="E3799" s="1"/>
      <c r="F3799" s="1"/>
      <c r="H3799" s="1"/>
      <c r="I3799" s="1"/>
      <c r="J3799" s="1"/>
      <c r="K3799" s="1"/>
      <c r="L3799" s="1"/>
    </row>
    <row r="3800" spans="2:13" s="1" customFormat="1" ht="15" hidden="1" customHeight="1" outlineLevel="1" x14ac:dyDescent="0.15">
      <c r="B3800" s="7"/>
      <c r="D3800" s="9" t="s">
        <v>246</v>
      </c>
      <c r="F3800" s="8" t="str">
        <f>F3802 &amp; ":" &amp; F3798</f>
        <v>USD:[currency code]</v>
      </c>
      <c r="H3800" s="24"/>
      <c r="I3800" s="24"/>
      <c r="J3800" s="24"/>
      <c r="K3800" s="24"/>
      <c r="L3800" s="24"/>
    </row>
    <row r="3801" spans="2:13" ht="4" hidden="1" customHeight="1" outlineLevel="1" x14ac:dyDescent="0.15">
      <c r="D3801" s="1"/>
      <c r="E3801" s="1"/>
      <c r="F3801" s="1"/>
      <c r="H3801" s="1"/>
      <c r="I3801" s="1"/>
      <c r="J3801" s="1"/>
      <c r="K3801" s="1"/>
      <c r="L3801" s="1"/>
    </row>
    <row r="3802" spans="2:13" s="1" customFormat="1" ht="15" hidden="1" customHeight="1" outlineLevel="1" x14ac:dyDescent="0.15">
      <c r="B3802" s="7"/>
      <c r="D3802" s="9" t="s">
        <v>16</v>
      </c>
      <c r="F3802" s="8" t="str">
        <f>ReportingCurrency</f>
        <v>USD</v>
      </c>
      <c r="H3802" s="28">
        <f>IF(H3800=0, 0, H3798/H3800)</f>
        <v>0</v>
      </c>
      <c r="I3802" s="28">
        <f>IF(I3800=0, 0, I3798/I3800)</f>
        <v>0</v>
      </c>
      <c r="J3802" s="28">
        <f>IF(J3800=0, 0, J3798/J3800)</f>
        <v>0</v>
      </c>
      <c r="K3802" s="28">
        <f>IF(K3800=0, 0, K3798/K3800)</f>
        <v>0</v>
      </c>
      <c r="L3802" s="28">
        <f>IF(L3800=0, 0, L3798/L3800)</f>
        <v>0</v>
      </c>
    </row>
    <row r="3803" spans="2:13" ht="4" hidden="1" customHeight="1" outlineLevel="1" x14ac:dyDescent="0.15">
      <c r="D3803" s="1"/>
      <c r="E3803" s="1"/>
      <c r="F3803" s="1"/>
      <c r="H3803" s="1"/>
      <c r="I3803" s="1"/>
      <c r="J3803" s="1"/>
      <c r="K3803" s="1"/>
      <c r="L3803" s="1"/>
    </row>
    <row r="3804" spans="2:13" s="1" customFormat="1" ht="15" hidden="1" customHeight="1" outlineLevel="1" x14ac:dyDescent="0.15">
      <c r="B3804" s="7"/>
      <c r="D3804" s="9" t="s">
        <v>253</v>
      </c>
      <c r="F3804" s="8" t="s">
        <v>254</v>
      </c>
      <c r="H3804" s="2"/>
      <c r="I3804" s="2"/>
      <c r="J3804" s="2"/>
      <c r="K3804" s="2"/>
      <c r="L3804" s="2"/>
    </row>
    <row r="3805" spans="2:13" ht="4" hidden="1" customHeight="1" outlineLevel="1" x14ac:dyDescent="0.15">
      <c r="D3805" s="1"/>
      <c r="E3805" s="1"/>
      <c r="F3805" s="1"/>
      <c r="H3805" s="1"/>
      <c r="I3805" s="1"/>
      <c r="J3805" s="1"/>
      <c r="K3805" s="1"/>
      <c r="L3805" s="1"/>
    </row>
    <row r="3806" spans="2:13" s="1" customFormat="1" ht="15" hidden="1" customHeight="1" outlineLevel="1" x14ac:dyDescent="0.15">
      <c r="B3806" s="7"/>
      <c r="D3806" s="9" t="s">
        <v>280</v>
      </c>
      <c r="F3806" s="8" t="s">
        <v>255</v>
      </c>
      <c r="H3806" s="25"/>
      <c r="I3806" s="25"/>
      <c r="J3806" s="25"/>
      <c r="K3806" s="25"/>
      <c r="L3806" s="25"/>
    </row>
    <row r="3807" spans="2:13" hidden="1" outlineLevel="1" x14ac:dyDescent="0.15">
      <c r="D3807" s="1"/>
      <c r="E3807" s="1"/>
      <c r="F3807" s="1"/>
      <c r="H3807" s="1"/>
      <c r="I3807" s="1"/>
      <c r="J3807" s="1"/>
      <c r="K3807" s="1"/>
      <c r="L3807" s="1"/>
    </row>
    <row r="3808" spans="2:13" s="1" customFormat="1" ht="18" hidden="1" customHeight="1" outlineLevel="1" x14ac:dyDescent="0.15">
      <c r="B3808" s="7"/>
      <c r="C3808" s="91" t="s">
        <v>311</v>
      </c>
      <c r="D3808" s="91"/>
      <c r="E3808" s="91"/>
      <c r="F3808" s="92"/>
      <c r="G3808" s="92"/>
      <c r="H3808" s="92" t="s">
        <v>4</v>
      </c>
      <c r="I3808" s="92" t="s">
        <v>5</v>
      </c>
      <c r="J3808" s="92" t="s">
        <v>6</v>
      </c>
      <c r="K3808" s="92" t="s">
        <v>257</v>
      </c>
      <c r="L3808" s="92" t="s">
        <v>258</v>
      </c>
      <c r="M3808" s="92"/>
    </row>
    <row r="3809" spans="2:13" ht="10" hidden="1" customHeight="1" outlineLevel="1" x14ac:dyDescent="0.15">
      <c r="H3809" s="1"/>
      <c r="I3809" s="1"/>
      <c r="J3809" s="1"/>
      <c r="K3809" s="1"/>
      <c r="L3809" s="1"/>
    </row>
    <row r="3810" spans="2:13" s="1" customFormat="1" ht="15" hidden="1" customHeight="1" outlineLevel="1" x14ac:dyDescent="0.15">
      <c r="B3810" s="7"/>
      <c r="C3810" s="62"/>
      <c r="D3810" s="9" t="s">
        <v>318</v>
      </c>
      <c r="E3810"/>
      <c r="F3810" s="58" t="str">
        <f>F3798</f>
        <v>[currency code]</v>
      </c>
      <c r="H3810" s="23"/>
      <c r="I3810" s="23"/>
      <c r="J3810" s="23"/>
      <c r="K3810" s="23"/>
      <c r="L3810" s="23"/>
    </row>
    <row r="3811" spans="2:13" ht="10" hidden="1" customHeight="1" outlineLevel="1" x14ac:dyDescent="0.15">
      <c r="D3811" s="1"/>
      <c r="F3811" s="1"/>
      <c r="H3811" s="1"/>
      <c r="I3811" s="1"/>
      <c r="J3811" s="1"/>
      <c r="K3811" s="1"/>
      <c r="L3811" s="1"/>
    </row>
    <row r="3812" spans="2:13" ht="15" hidden="1" customHeight="1" outlineLevel="1" x14ac:dyDescent="0.15">
      <c r="D3812" s="60"/>
      <c r="F3812" s="1"/>
      <c r="H3812" s="98" t="s">
        <v>312</v>
      </c>
      <c r="I3812" s="1"/>
      <c r="J3812" s="1"/>
      <c r="K3812" s="1"/>
      <c r="L3812" s="1"/>
    </row>
    <row r="3813" spans="2:13" s="1" customFormat="1" ht="15" hidden="1" customHeight="1" outlineLevel="1" x14ac:dyDescent="0.15">
      <c r="B3813" s="7"/>
      <c r="D3813" s="9" t="s">
        <v>319</v>
      </c>
      <c r="E3813"/>
      <c r="F3813" s="8" t="str">
        <f t="shared" ref="F3813" si="122">ReportingCurrency</f>
        <v>USD</v>
      </c>
      <c r="H3813" s="28">
        <f>IF(H3800=0, 0, H3810/H3800)</f>
        <v>0</v>
      </c>
      <c r="I3813" s="28">
        <f>IF(I3800=0, 0, I3810/I3800)</f>
        <v>0</v>
      </c>
      <c r="J3813" s="28">
        <f>IF(J3800=0, 0, J3810/J3800)</f>
        <v>0</v>
      </c>
      <c r="K3813" s="28">
        <f>IF(K3800=0, 0, K3810/K3800)</f>
        <v>0</v>
      </c>
      <c r="L3813" s="28">
        <f>IF(L3800=0, 0, L3810/L3800)</f>
        <v>0</v>
      </c>
    </row>
    <row r="3814" spans="2:13" hidden="1" outlineLevel="1" x14ac:dyDescent="0.15"/>
    <row r="3815" spans="2:13" s="1" customFormat="1" ht="18" hidden="1" customHeight="1" outlineLevel="1" x14ac:dyDescent="0.15">
      <c r="B3815" s="7"/>
      <c r="C3815" s="91" t="s">
        <v>8</v>
      </c>
      <c r="D3815" s="91"/>
      <c r="E3815" s="91"/>
      <c r="F3815" s="92"/>
      <c r="G3815" s="92"/>
      <c r="H3815" s="92" t="s">
        <v>4</v>
      </c>
      <c r="I3815" s="92" t="s">
        <v>5</v>
      </c>
      <c r="J3815" s="92" t="s">
        <v>6</v>
      </c>
      <c r="K3815" s="92" t="s">
        <v>257</v>
      </c>
      <c r="L3815" s="92" t="s">
        <v>258</v>
      </c>
      <c r="M3815" s="92"/>
    </row>
    <row r="3816" spans="2:13" ht="10" hidden="1" customHeight="1" outlineLevel="1" x14ac:dyDescent="0.15">
      <c r="H3816" s="1"/>
      <c r="I3816" s="1"/>
      <c r="J3816" s="1"/>
      <c r="K3816" s="1"/>
      <c r="L3816" s="1"/>
    </row>
    <row r="3817" spans="2:13" ht="15" hidden="1" customHeight="1" outlineLevel="1" x14ac:dyDescent="0.15">
      <c r="D3817" s="9" t="s">
        <v>8</v>
      </c>
      <c r="F3817" s="1"/>
      <c r="H3817" s="99" t="str" cm="1">
        <f t="array" ref="H3817">IF(OR(E3818:E3819 = "!"), "Red alert = missing data","")</f>
        <v/>
      </c>
      <c r="I3817" s="1"/>
      <c r="J3817" s="1"/>
      <c r="K3817" s="1"/>
      <c r="L3817" s="1"/>
    </row>
    <row r="3818" spans="2:13" s="1" customFormat="1" ht="15" hidden="1" customHeight="1" outlineLevel="1" x14ac:dyDescent="0.15">
      <c r="B3818" s="7"/>
      <c r="D3818" s="59" t="s">
        <v>309</v>
      </c>
      <c r="E3818" s="61" t="str" cm="1">
        <f t="array" ref="E3818">IF(MAX((H3813:L3813&gt;=H3802:L3802) * (H3813:L3813 &lt;&gt; 0) * (H3818:L3818=0)) &gt;0, "!", "")</f>
        <v/>
      </c>
      <c r="F3818" s="8" t="s">
        <v>18</v>
      </c>
      <c r="H3818" s="23"/>
      <c r="I3818" s="23"/>
      <c r="J3818" s="23"/>
      <c r="K3818" s="23"/>
      <c r="L3818" s="23"/>
    </row>
    <row r="3819" spans="2:13" s="1" customFormat="1" ht="15" hidden="1" customHeight="1" outlineLevel="1" x14ac:dyDescent="0.15">
      <c r="B3819" s="7"/>
      <c r="D3819" s="59" t="s">
        <v>310</v>
      </c>
      <c r="E3819" s="61" t="str" cm="1">
        <f t="array" ref="E3819">IF(MAX((H3813:L3813&lt;H3802:L3802) * (H3813:L3813 &lt;&gt; 0) * (H3819:L3819=0)) &gt;0, "!", "")</f>
        <v/>
      </c>
      <c r="F3819" s="8" t="s">
        <v>18</v>
      </c>
      <c r="H3819" s="23"/>
      <c r="I3819" s="23"/>
      <c r="J3819" s="23"/>
      <c r="K3819" s="23"/>
      <c r="L3819" s="23"/>
    </row>
    <row r="3820" spans="2:13" s="1" customFormat="1" ht="15" hidden="1" customHeight="1" outlineLevel="1" x14ac:dyDescent="0.15">
      <c r="B3820" s="7"/>
      <c r="D3820" s="59" t="s">
        <v>305</v>
      </c>
      <c r="E3820"/>
      <c r="F3820" s="8" t="s">
        <v>18</v>
      </c>
      <c r="H3820" s="29">
        <f>H3818+IF(H3813&lt;H3802, H3819, 0)</f>
        <v>0</v>
      </c>
      <c r="I3820" s="29">
        <f>I3818+IF(I3813&lt;I3802, I3819, 0)</f>
        <v>0</v>
      </c>
      <c r="J3820" s="29">
        <f>J3818+IF(J3813&lt;J3802, J3819, 0)</f>
        <v>0</v>
      </c>
      <c r="K3820" s="29">
        <f>K3818+IF(K3813&lt;K3802, K3819, 0)</f>
        <v>0</v>
      </c>
      <c r="L3820" s="29">
        <f>L3818+IF(L3813&lt;L3802, L3819, 0)</f>
        <v>0</v>
      </c>
    </row>
    <row r="3821" spans="2:13" hidden="1" outlineLevel="1" x14ac:dyDescent="0.15">
      <c r="D3821" s="1"/>
      <c r="E3821" s="1"/>
      <c r="F3821" s="1"/>
      <c r="H3821" s="1"/>
      <c r="I3821" s="1"/>
      <c r="J3821" s="1"/>
      <c r="K3821" s="1"/>
      <c r="L3821" s="1"/>
    </row>
    <row r="3822" spans="2:13" s="1" customFormat="1" ht="18" hidden="1" customHeight="1" outlineLevel="1" x14ac:dyDescent="0.15">
      <c r="B3822" s="7"/>
      <c r="C3822" s="91" t="s">
        <v>10</v>
      </c>
      <c r="D3822" s="91"/>
      <c r="E3822" s="91"/>
      <c r="F3822" s="92"/>
      <c r="G3822" s="92"/>
      <c r="H3822" s="97" t="s">
        <v>4</v>
      </c>
      <c r="I3822" s="92" t="s">
        <v>5</v>
      </c>
      <c r="J3822" s="92" t="s">
        <v>6</v>
      </c>
      <c r="K3822" s="92" t="s">
        <v>257</v>
      </c>
      <c r="L3822" s="92" t="s">
        <v>258</v>
      </c>
      <c r="M3822" s="92"/>
    </row>
    <row r="3823" spans="2:13" ht="10" hidden="1" customHeight="1" outlineLevel="1" x14ac:dyDescent="0.15"/>
    <row r="3824" spans="2:13" s="1" customFormat="1" ht="15" hidden="1" customHeight="1" outlineLevel="1" x14ac:dyDescent="0.15">
      <c r="B3824" s="7"/>
      <c r="D3824" s="9" t="s">
        <v>17</v>
      </c>
      <c r="F3824" s="8" t="s">
        <v>9</v>
      </c>
      <c r="H3824" s="29">
        <f>H3820</f>
        <v>0</v>
      </c>
      <c r="I3824" s="29">
        <f>I3820</f>
        <v>0</v>
      </c>
      <c r="J3824" s="29">
        <f>J3820</f>
        <v>0</v>
      </c>
      <c r="K3824" s="29">
        <f>K3820</f>
        <v>0</v>
      </c>
      <c r="L3824" s="29">
        <f>L3820</f>
        <v>0</v>
      </c>
    </row>
    <row r="3825" spans="2:13" ht="4" hidden="1" customHeight="1" outlineLevel="1" x14ac:dyDescent="0.15">
      <c r="D3825" s="9"/>
      <c r="F3825" s="1"/>
      <c r="H3825" s="1"/>
      <c r="I3825" s="1"/>
      <c r="J3825" s="1"/>
      <c r="K3825" s="1"/>
      <c r="L3825" s="1"/>
    </row>
    <row r="3826" spans="2:13" s="1" customFormat="1" ht="15" hidden="1" customHeight="1" outlineLevel="1" x14ac:dyDescent="0.15">
      <c r="B3826" s="7"/>
      <c r="D3826" s="9" t="s">
        <v>249</v>
      </c>
      <c r="F3826" s="8" t="s">
        <v>9</v>
      </c>
      <c r="H3826" s="29">
        <f>IF(H3813&lt;H3802, H3819, 0)</f>
        <v>0</v>
      </c>
      <c r="I3826" s="29">
        <f>IF(I3813&lt;I3802, I3819, 0)</f>
        <v>0</v>
      </c>
      <c r="J3826" s="29">
        <f>IF(J3813&lt;J3802, J3819, 0)</f>
        <v>0</v>
      </c>
      <c r="K3826" s="29">
        <f>IF(K3813&lt;K3802, K3819, 0)</f>
        <v>0</v>
      </c>
      <c r="L3826" s="29">
        <f>IF(L3813&lt;L3802, L3819, 0)</f>
        <v>0</v>
      </c>
    </row>
    <row r="3827" spans="2:13" ht="4" hidden="1" customHeight="1" outlineLevel="1" x14ac:dyDescent="0.15">
      <c r="D3827" s="9"/>
      <c r="F3827" s="1"/>
      <c r="H3827" s="1"/>
      <c r="I3827" s="1"/>
      <c r="J3827" s="1"/>
      <c r="K3827" s="1"/>
      <c r="L3827" s="1"/>
    </row>
    <row r="3828" spans="2:13" s="1" customFormat="1" ht="15" hidden="1" customHeight="1" outlineLevel="1" x14ac:dyDescent="0.15">
      <c r="B3828" s="7"/>
      <c r="D3828" s="9" t="s">
        <v>11</v>
      </c>
      <c r="F3828" s="8" t="str">
        <f>ReportingCurrencyUnitLables</f>
        <v>USD 000s</v>
      </c>
      <c r="H3828" s="29">
        <f>H3802 * H3820 / 1000</f>
        <v>0</v>
      </c>
      <c r="I3828" s="29">
        <f>I3802 * I3820 / 1000</f>
        <v>0</v>
      </c>
      <c r="J3828" s="29">
        <f>J3802 * J3820 / 1000</f>
        <v>0</v>
      </c>
      <c r="K3828" s="29">
        <f>K3802 * K3820 / 1000</f>
        <v>0</v>
      </c>
      <c r="L3828" s="29">
        <f>L3802 * L3820 / 1000</f>
        <v>0</v>
      </c>
    </row>
    <row r="3829" spans="2:13" ht="4" hidden="1" customHeight="1" outlineLevel="1" x14ac:dyDescent="0.15">
      <c r="D3829" s="9"/>
      <c r="F3829" s="1"/>
      <c r="H3829" s="1"/>
      <c r="I3829" s="1"/>
      <c r="J3829" s="1"/>
      <c r="K3829" s="1"/>
      <c r="L3829" s="1"/>
    </row>
    <row r="3830" spans="2:13" s="1" customFormat="1" ht="15" hidden="1" customHeight="1" outlineLevel="1" x14ac:dyDescent="0.15">
      <c r="B3830" s="7"/>
      <c r="D3830" s="9" t="s">
        <v>13</v>
      </c>
      <c r="F3830" s="8" t="s">
        <v>14</v>
      </c>
      <c r="H3830" s="30">
        <f>IF(H3824=0,0,H3826 / H3824)</f>
        <v>0</v>
      </c>
      <c r="I3830" s="30">
        <f>IF(I3824=0,0,I3826 / I3824)</f>
        <v>0</v>
      </c>
      <c r="J3830" s="30">
        <f>IF(J3824=0,0,J3826 / J3824)</f>
        <v>0</v>
      </c>
      <c r="K3830" s="30">
        <f>IF(K3824=0,0,K3826 / K3824)</f>
        <v>0</v>
      </c>
      <c r="L3830" s="30">
        <f>IF(L3824=0,0,L3826 / L3824)</f>
        <v>0</v>
      </c>
    </row>
    <row r="3831" spans="2:13" ht="4" hidden="1" customHeight="1" outlineLevel="1" x14ac:dyDescent="0.15">
      <c r="D3831" s="9"/>
      <c r="F3831" s="1"/>
      <c r="H3831" s="1"/>
      <c r="I3831" s="1"/>
      <c r="J3831" s="1"/>
      <c r="K3831" s="1"/>
      <c r="L3831" s="1"/>
    </row>
    <row r="3832" spans="2:13" ht="15" hidden="1" customHeight="1" outlineLevel="1" x14ac:dyDescent="0.15">
      <c r="D3832" s="9" t="s">
        <v>302</v>
      </c>
      <c r="F3832" s="8" t="str">
        <f>ReportingCurrencyUnitLables</f>
        <v>USD 000s</v>
      </c>
      <c r="G3832" s="1"/>
      <c r="H3832" s="29">
        <f>MAX(0, H3802-H3813) * H3826 / 1000</f>
        <v>0</v>
      </c>
      <c r="I3832" s="29">
        <f t="shared" ref="I3832:L3832" si="123">MAX(0, I3802-I3813) * I3826 / 1000</f>
        <v>0</v>
      </c>
      <c r="J3832" s="29">
        <f t="shared" si="123"/>
        <v>0</v>
      </c>
      <c r="K3832" s="29">
        <f t="shared" si="123"/>
        <v>0</v>
      </c>
      <c r="L3832" s="29">
        <f t="shared" si="123"/>
        <v>0</v>
      </c>
    </row>
    <row r="3833" spans="2:13" ht="4" hidden="1" customHeight="1" outlineLevel="1" x14ac:dyDescent="0.15">
      <c r="D3833" s="9"/>
      <c r="F3833" s="1"/>
      <c r="H3833" s="1"/>
      <c r="I3833" s="1"/>
      <c r="J3833" s="1"/>
      <c r="K3833" s="1"/>
      <c r="L3833" s="1"/>
    </row>
    <row r="3834" spans="2:13" s="1" customFormat="1" ht="15" hidden="1" customHeight="1" outlineLevel="1" x14ac:dyDescent="0.15">
      <c r="B3834" s="7"/>
      <c r="D3834" s="9" t="s">
        <v>252</v>
      </c>
      <c r="F3834" s="8" t="s">
        <v>250</v>
      </c>
      <c r="H3834" s="30">
        <f>IF(H3828=0, 0, H3832/H3828)</f>
        <v>0</v>
      </c>
      <c r="I3834" s="30">
        <f>IF(I3828=0, 0, I3832/I3828)</f>
        <v>0</v>
      </c>
      <c r="J3834" s="30">
        <f>IF(J3828=0, 0, J3832/J3828)</f>
        <v>0</v>
      </c>
      <c r="K3834" s="30">
        <f>IF(K3828=0, 0, K3832/K3828)</f>
        <v>0</v>
      </c>
      <c r="L3834" s="30">
        <f>IF(L3828=0, 0, L3832/L3828)</f>
        <v>0</v>
      </c>
    </row>
    <row r="3835" spans="2:13" ht="4" hidden="1" customHeight="1" outlineLevel="1" x14ac:dyDescent="0.15">
      <c r="D3835" s="9"/>
      <c r="F3835" s="1"/>
      <c r="H3835" s="1"/>
      <c r="I3835" s="1"/>
      <c r="J3835" s="1"/>
      <c r="K3835" s="1"/>
      <c r="L3835" s="1"/>
    </row>
    <row r="3836" spans="2:13" s="1" customFormat="1" ht="15" hidden="1" customHeight="1" outlineLevel="1" x14ac:dyDescent="0.15">
      <c r="B3836" s="7"/>
      <c r="C3836" s="7"/>
      <c r="D3836" s="9" t="s">
        <v>251</v>
      </c>
      <c r="F3836" s="8" t="s">
        <v>259</v>
      </c>
      <c r="H3836" s="31"/>
      <c r="I3836" s="30">
        <f>IF(H3834=0, 0, -(I3834-H3834) / H3834)</f>
        <v>0</v>
      </c>
      <c r="J3836" s="30">
        <f>IF(I3834=0, 0, -(J3834-I3834) / I3834)</f>
        <v>0</v>
      </c>
      <c r="K3836" s="30">
        <f>IF(J3834=0, 0, -(K3834-J3834) / J3834)</f>
        <v>0</v>
      </c>
      <c r="L3836" s="30">
        <f>IF(K3834=0, 0, -(L3834-K3834) / K3834)</f>
        <v>0</v>
      </c>
    </row>
    <row r="3837" spans="2:13" hidden="1" outlineLevel="1" x14ac:dyDescent="0.15"/>
    <row r="3838" spans="2:13" s="1" customFormat="1" ht="18" hidden="1" customHeight="1" outlineLevel="1" x14ac:dyDescent="0.15">
      <c r="B3838" s="7"/>
      <c r="C3838" s="91" t="s">
        <v>241</v>
      </c>
      <c r="D3838" s="91"/>
      <c r="E3838" s="93">
        <f>IF(AND(J3789 = "Yes", OR(ISBLANK(Worker_Type_Filter), Worker_Type_Filter = H3794),
 OR(ISBLANK(Country_Filter), Country_Filter = J3794)), 1, 0)</f>
        <v>1</v>
      </c>
      <c r="F3838" s="92"/>
      <c r="G3838" s="92"/>
      <c r="H3838" s="92" t="s">
        <v>4</v>
      </c>
      <c r="I3838" s="92" t="s">
        <v>5</v>
      </c>
      <c r="J3838" s="92" t="s">
        <v>6</v>
      </c>
      <c r="K3838" s="92" t="s">
        <v>257</v>
      </c>
      <c r="L3838" s="92" t="s">
        <v>258</v>
      </c>
      <c r="M3838" s="92"/>
    </row>
    <row r="3839" spans="2:13" ht="10" hidden="1" customHeight="1" outlineLevel="1" x14ac:dyDescent="0.15">
      <c r="C3839" s="43" t="s">
        <v>248</v>
      </c>
    </row>
    <row r="3840" spans="2:13" ht="4" hidden="1" customHeight="1" outlineLevel="1" x14ac:dyDescent="0.15"/>
    <row r="3841" spans="2:14" s="1" customFormat="1" ht="15" hidden="1" customHeight="1" outlineLevel="1" x14ac:dyDescent="0.15">
      <c r="B3841" s="7"/>
      <c r="C3841" s="19">
        <v>1</v>
      </c>
      <c r="D3841" s="9" t="s">
        <v>17</v>
      </c>
      <c r="F3841" s="8" t="s">
        <v>9</v>
      </c>
      <c r="H3841" s="29">
        <f>H3824 * $E3838</f>
        <v>0</v>
      </c>
      <c r="I3841" s="29">
        <f>I3824 * $E3838</f>
        <v>0</v>
      </c>
      <c r="J3841" s="29">
        <f>J3824 * $E3838</f>
        <v>0</v>
      </c>
      <c r="K3841" s="29">
        <f>K3824 * $E3838</f>
        <v>0</v>
      </c>
      <c r="L3841" s="29">
        <f>L3824 * $E3838</f>
        <v>0</v>
      </c>
    </row>
    <row r="3842" spans="2:14" ht="4" hidden="1" customHeight="1" outlineLevel="1" x14ac:dyDescent="0.15">
      <c r="D3842" s="9"/>
      <c r="F3842" s="1"/>
      <c r="H3842" s="1"/>
      <c r="I3842" s="1"/>
      <c r="J3842" s="1"/>
      <c r="K3842" s="1"/>
      <c r="L3842" s="1"/>
    </row>
    <row r="3843" spans="2:14" s="1" customFormat="1" ht="15" hidden="1" customHeight="1" outlineLevel="1" x14ac:dyDescent="0.15">
      <c r="B3843" s="7"/>
      <c r="C3843" s="19">
        <v>2</v>
      </c>
      <c r="D3843" s="9" t="s">
        <v>249</v>
      </c>
      <c r="F3843" s="8" t="s">
        <v>9</v>
      </c>
      <c r="H3843" s="29">
        <f>H3826 * $E3838</f>
        <v>0</v>
      </c>
      <c r="I3843" s="29">
        <f>I3826 * $E3838</f>
        <v>0</v>
      </c>
      <c r="J3843" s="29">
        <f>J3826 * $E3838</f>
        <v>0</v>
      </c>
      <c r="K3843" s="29">
        <f>K3826 * $E3838</f>
        <v>0</v>
      </c>
      <c r="L3843" s="29">
        <f>L3826 * $E3838</f>
        <v>0</v>
      </c>
    </row>
    <row r="3844" spans="2:14" ht="4" hidden="1" customHeight="1" outlineLevel="1" x14ac:dyDescent="0.15">
      <c r="D3844" s="9"/>
      <c r="F3844" s="1"/>
      <c r="H3844" s="1"/>
      <c r="I3844" s="1"/>
      <c r="J3844" s="1"/>
      <c r="K3844" s="1"/>
      <c r="L3844" s="1"/>
    </row>
    <row r="3845" spans="2:14" s="1" customFormat="1" ht="15" hidden="1" customHeight="1" outlineLevel="1" x14ac:dyDescent="0.15">
      <c r="B3845" s="7"/>
      <c r="C3845" s="19">
        <v>3</v>
      </c>
      <c r="D3845" s="9" t="s">
        <v>11</v>
      </c>
      <c r="F3845" s="8" t="str">
        <f>ReportingCurrencyUnitLables</f>
        <v>USD 000s</v>
      </c>
      <c r="H3845" s="29">
        <f>H3828 * $E3838</f>
        <v>0</v>
      </c>
      <c r="I3845" s="29">
        <f>I3828 * $E3838</f>
        <v>0</v>
      </c>
      <c r="J3845" s="29">
        <f>J3828 * $E3838</f>
        <v>0</v>
      </c>
      <c r="K3845" s="29">
        <f>K3828 * $E3838</f>
        <v>0</v>
      </c>
      <c r="L3845" s="29">
        <f>L3828 * $E3838</f>
        <v>0</v>
      </c>
    </row>
    <row r="3846" spans="2:14" ht="4" hidden="1" customHeight="1" outlineLevel="1" x14ac:dyDescent="0.15">
      <c r="D3846" s="9"/>
      <c r="F3846" s="1"/>
      <c r="H3846" s="1"/>
      <c r="I3846" s="1"/>
      <c r="J3846" s="1"/>
      <c r="K3846" s="1"/>
      <c r="L3846" s="1"/>
    </row>
    <row r="3847" spans="2:14" s="1" customFormat="1" ht="15" hidden="1" customHeight="1" outlineLevel="1" x14ac:dyDescent="0.15">
      <c r="B3847" s="7"/>
      <c r="C3847" s="19">
        <v>4</v>
      </c>
      <c r="D3847" s="9" t="s">
        <v>256</v>
      </c>
      <c r="F3847" s="8" t="str">
        <f>ReportingCurrencyUnitLables</f>
        <v>USD 000s</v>
      </c>
      <c r="H3847" s="29">
        <f>H3832 * $E3838</f>
        <v>0</v>
      </c>
      <c r="I3847" s="29">
        <f>I3832 * $E3838</f>
        <v>0</v>
      </c>
      <c r="J3847" s="29">
        <f>J3832 * $E3838</f>
        <v>0</v>
      </c>
      <c r="K3847" s="29">
        <f>K3832 * $E3838</f>
        <v>0</v>
      </c>
      <c r="L3847" s="29">
        <f>L3832 * $E3838</f>
        <v>0</v>
      </c>
    </row>
    <row r="3848" spans="2:14" ht="4" hidden="1" customHeight="1" outlineLevel="1" x14ac:dyDescent="0.15">
      <c r="D3848" s="9"/>
      <c r="F3848" s="1"/>
      <c r="H3848" s="1"/>
      <c r="I3848" s="1"/>
      <c r="J3848" s="1"/>
      <c r="K3848" s="1"/>
      <c r="L3848" s="1"/>
    </row>
    <row r="3849" spans="2:14" ht="10" hidden="1" customHeight="1" outlineLevel="1" x14ac:dyDescent="0.15">
      <c r="B3849" s="44"/>
      <c r="C3849" s="41"/>
      <c r="D3849" s="41"/>
      <c r="E3849" s="41"/>
      <c r="F3849" s="41"/>
      <c r="G3849" s="41"/>
      <c r="H3849" s="41"/>
      <c r="I3849" s="45"/>
      <c r="J3849" s="45"/>
      <c r="K3849" s="45"/>
      <c r="L3849" s="41"/>
      <c r="M3849" s="41"/>
      <c r="N3849" s="1"/>
    </row>
    <row r="3850" spans="2:14" ht="10" customHeight="1" x14ac:dyDescent="0.15">
      <c r="B3850" s="44"/>
      <c r="C3850" s="41"/>
      <c r="D3850" s="41"/>
      <c r="E3850" s="41"/>
      <c r="F3850" s="41"/>
      <c r="G3850" s="41"/>
      <c r="H3850" s="41"/>
      <c r="I3850" s="45"/>
      <c r="J3850" s="45"/>
      <c r="K3850" s="45"/>
      <c r="L3850" s="41"/>
      <c r="M3850" s="41"/>
      <c r="N3850" s="1"/>
    </row>
    <row r="3851" spans="2:14" s="1" customFormat="1" ht="19" collapsed="1" x14ac:dyDescent="0.15">
      <c r="B3851" s="83" cm="1">
        <f t="array" aca="1" ref="B3851" ca="1">MAX($B$2:OFFSET(B3851,-1,0)+1)</f>
        <v>63</v>
      </c>
      <c r="C3851" s="84" t="str">
        <f>UPPER(J3856) &amp;" / " &amp; K3856  &amp; " / " &amp; L3856 &amp; " / " &amp; H3856</f>
        <v xml:space="preserve"> /  /  / </v>
      </c>
      <c r="D3851" s="84"/>
      <c r="E3851" s="41"/>
      <c r="F3851" s="41"/>
      <c r="G3851" s="41"/>
      <c r="H3851" s="61" t="str">
        <f>IF(COUNTIF(E3853:E3909, "!")&gt;0, "!", "")</f>
        <v/>
      </c>
      <c r="I3851" s="18" t="s">
        <v>240</v>
      </c>
      <c r="J3851" s="2" t="s">
        <v>210</v>
      </c>
      <c r="K3851" s="18" t="s">
        <v>267</v>
      </c>
      <c r="L3851" s="42">
        <f>E3900</f>
        <v>1</v>
      </c>
      <c r="M3851" s="41"/>
    </row>
    <row r="3852" spans="2:14" s="1" customFormat="1" ht="4" hidden="1" customHeight="1" outlineLevel="1" x14ac:dyDescent="0.15">
      <c r="B3852" s="88"/>
      <c r="C3852" s="89"/>
      <c r="D3852" s="89"/>
      <c r="E3852" s="89"/>
      <c r="F3852" s="89"/>
      <c r="G3852" s="89"/>
      <c r="H3852" s="89"/>
      <c r="I3852" s="90"/>
      <c r="J3852" s="90"/>
      <c r="K3852" s="90"/>
      <c r="L3852" s="89"/>
      <c r="M3852" s="89"/>
    </row>
    <row r="3853" spans="2:14" ht="10" hidden="1" customHeight="1" outlineLevel="1" x14ac:dyDescent="0.15"/>
    <row r="3854" spans="2:14" ht="15" hidden="1" customHeight="1" outlineLevel="1" x14ac:dyDescent="0.15">
      <c r="D3854" s="1"/>
      <c r="E3854" s="1"/>
      <c r="H3854" s="4" t="s">
        <v>1</v>
      </c>
      <c r="J3854" s="4" t="s">
        <v>0</v>
      </c>
      <c r="K3854" s="4" t="s">
        <v>209</v>
      </c>
      <c r="L3854" s="4" t="s">
        <v>264</v>
      </c>
    </row>
    <row r="3855" spans="2:14" ht="5" hidden="1" customHeight="1" outlineLevel="1" x14ac:dyDescent="0.15">
      <c r="D3855" s="1"/>
      <c r="E3855" s="1"/>
      <c r="H3855" s="1"/>
      <c r="J3855" s="1"/>
      <c r="K3855" s="1"/>
      <c r="L3855" s="1"/>
    </row>
    <row r="3856" spans="2:14" ht="15" hidden="1" customHeight="1" outlineLevel="1" x14ac:dyDescent="0.15">
      <c r="D3856" s="9" t="s">
        <v>2</v>
      </c>
      <c r="E3856" s="1"/>
      <c r="H3856" s="2"/>
      <c r="J3856" s="2"/>
      <c r="K3856" s="2"/>
      <c r="L3856" s="2"/>
    </row>
    <row r="3857" spans="2:13" hidden="1" outlineLevel="1" x14ac:dyDescent="0.15">
      <c r="D3857" s="1"/>
      <c r="E3857" s="1"/>
      <c r="F3857" s="1"/>
      <c r="H3857" s="1"/>
      <c r="I3857" s="1"/>
      <c r="J3857" s="1"/>
      <c r="K3857" s="1"/>
      <c r="L3857" s="1"/>
    </row>
    <row r="3858" spans="2:13" s="1" customFormat="1" ht="18" hidden="1" customHeight="1" outlineLevel="1" x14ac:dyDescent="0.15">
      <c r="B3858" s="7"/>
      <c r="C3858" s="91" t="s">
        <v>3</v>
      </c>
      <c r="D3858" s="91"/>
      <c r="E3858" s="91"/>
      <c r="F3858" s="92"/>
      <c r="G3858" s="92"/>
      <c r="H3858" s="92" t="s">
        <v>4</v>
      </c>
      <c r="I3858" s="92" t="s">
        <v>5</v>
      </c>
      <c r="J3858" s="92" t="s">
        <v>6</v>
      </c>
      <c r="K3858" s="92" t="s">
        <v>257</v>
      </c>
      <c r="L3858" s="92" t="s">
        <v>258</v>
      </c>
      <c r="M3858" s="92"/>
    </row>
    <row r="3859" spans="2:13" ht="10" hidden="1" customHeight="1" outlineLevel="1" x14ac:dyDescent="0.15">
      <c r="H3859" s="1"/>
      <c r="I3859" s="1"/>
      <c r="J3859" s="1"/>
      <c r="K3859" s="1"/>
      <c r="L3859" s="1"/>
    </row>
    <row r="3860" spans="2:13" s="1" customFormat="1" ht="15" hidden="1" customHeight="1" outlineLevel="1" x14ac:dyDescent="0.15">
      <c r="B3860" s="7"/>
      <c r="D3860" s="9" t="s">
        <v>3</v>
      </c>
      <c r="F3860" s="17" t="s">
        <v>321</v>
      </c>
      <c r="H3860" s="22"/>
      <c r="I3860" s="22"/>
      <c r="J3860" s="22"/>
      <c r="K3860" s="22"/>
      <c r="L3860" s="22"/>
    </row>
    <row r="3861" spans="2:13" ht="4" hidden="1" customHeight="1" outlineLevel="1" x14ac:dyDescent="0.15">
      <c r="D3861" s="1"/>
      <c r="E3861" s="1"/>
      <c r="F3861" s="1"/>
      <c r="H3861" s="1"/>
      <c r="I3861" s="1"/>
      <c r="J3861" s="1"/>
      <c r="K3861" s="1"/>
      <c r="L3861" s="1"/>
    </row>
    <row r="3862" spans="2:13" s="1" customFormat="1" ht="15" hidden="1" customHeight="1" outlineLevel="1" x14ac:dyDescent="0.15">
      <c r="B3862" s="7"/>
      <c r="D3862" s="9" t="s">
        <v>246</v>
      </c>
      <c r="F3862" s="8" t="str">
        <f>F3864 &amp; ":" &amp; F3860</f>
        <v>USD:[currency code]</v>
      </c>
      <c r="H3862" s="24"/>
      <c r="I3862" s="24"/>
      <c r="J3862" s="24"/>
      <c r="K3862" s="24"/>
      <c r="L3862" s="24"/>
    </row>
    <row r="3863" spans="2:13" ht="4" hidden="1" customHeight="1" outlineLevel="1" x14ac:dyDescent="0.15">
      <c r="D3863" s="1"/>
      <c r="E3863" s="1"/>
      <c r="F3863" s="1"/>
      <c r="H3863" s="1"/>
      <c r="I3863" s="1"/>
      <c r="J3863" s="1"/>
      <c r="K3863" s="1"/>
      <c r="L3863" s="1"/>
    </row>
    <row r="3864" spans="2:13" s="1" customFormat="1" ht="15" hidden="1" customHeight="1" outlineLevel="1" x14ac:dyDescent="0.15">
      <c r="B3864" s="7"/>
      <c r="D3864" s="9" t="s">
        <v>16</v>
      </c>
      <c r="F3864" s="8" t="str">
        <f>ReportingCurrency</f>
        <v>USD</v>
      </c>
      <c r="H3864" s="28">
        <f>IF(H3862=0, 0, H3860/H3862)</f>
        <v>0</v>
      </c>
      <c r="I3864" s="28">
        <f>IF(I3862=0, 0, I3860/I3862)</f>
        <v>0</v>
      </c>
      <c r="J3864" s="28">
        <f>IF(J3862=0, 0, J3860/J3862)</f>
        <v>0</v>
      </c>
      <c r="K3864" s="28">
        <f>IF(K3862=0, 0, K3860/K3862)</f>
        <v>0</v>
      </c>
      <c r="L3864" s="28">
        <f>IF(L3862=0, 0, L3860/L3862)</f>
        <v>0</v>
      </c>
    </row>
    <row r="3865" spans="2:13" ht="4" hidden="1" customHeight="1" outlineLevel="1" x14ac:dyDescent="0.15">
      <c r="D3865" s="1"/>
      <c r="E3865" s="1"/>
      <c r="F3865" s="1"/>
      <c r="H3865" s="1"/>
      <c r="I3865" s="1"/>
      <c r="J3865" s="1"/>
      <c r="K3865" s="1"/>
      <c r="L3865" s="1"/>
    </row>
    <row r="3866" spans="2:13" s="1" customFormat="1" ht="15" hidden="1" customHeight="1" outlineLevel="1" x14ac:dyDescent="0.15">
      <c r="B3866" s="7"/>
      <c r="D3866" s="9" t="s">
        <v>253</v>
      </c>
      <c r="F3866" s="8" t="s">
        <v>254</v>
      </c>
      <c r="H3866" s="2"/>
      <c r="I3866" s="2"/>
      <c r="J3866" s="2"/>
      <c r="K3866" s="2"/>
      <c r="L3866" s="2"/>
    </row>
    <row r="3867" spans="2:13" ht="4" hidden="1" customHeight="1" outlineLevel="1" x14ac:dyDescent="0.15">
      <c r="D3867" s="1"/>
      <c r="E3867" s="1"/>
      <c r="F3867" s="1"/>
      <c r="H3867" s="1"/>
      <c r="I3867" s="1"/>
      <c r="J3867" s="1"/>
      <c r="K3867" s="1"/>
      <c r="L3867" s="1"/>
    </row>
    <row r="3868" spans="2:13" s="1" customFormat="1" ht="15" hidden="1" customHeight="1" outlineLevel="1" x14ac:dyDescent="0.15">
      <c r="B3868" s="7"/>
      <c r="D3868" s="9" t="s">
        <v>280</v>
      </c>
      <c r="F3868" s="8" t="s">
        <v>255</v>
      </c>
      <c r="H3868" s="25"/>
      <c r="I3868" s="25"/>
      <c r="J3868" s="25"/>
      <c r="K3868" s="25"/>
      <c r="L3868" s="25"/>
    </row>
    <row r="3869" spans="2:13" hidden="1" outlineLevel="1" x14ac:dyDescent="0.15">
      <c r="D3869" s="1"/>
      <c r="E3869" s="1"/>
      <c r="F3869" s="1"/>
      <c r="H3869" s="1"/>
      <c r="I3869" s="1"/>
      <c r="J3869" s="1"/>
      <c r="K3869" s="1"/>
      <c r="L3869" s="1"/>
    </row>
    <row r="3870" spans="2:13" s="1" customFormat="1" ht="18" hidden="1" customHeight="1" outlineLevel="1" x14ac:dyDescent="0.15">
      <c r="B3870" s="7"/>
      <c r="C3870" s="91" t="s">
        <v>311</v>
      </c>
      <c r="D3870" s="91"/>
      <c r="E3870" s="91"/>
      <c r="F3870" s="92"/>
      <c r="G3870" s="92"/>
      <c r="H3870" s="92" t="s">
        <v>4</v>
      </c>
      <c r="I3870" s="92" t="s">
        <v>5</v>
      </c>
      <c r="J3870" s="92" t="s">
        <v>6</v>
      </c>
      <c r="K3870" s="92" t="s">
        <v>257</v>
      </c>
      <c r="L3870" s="92" t="s">
        <v>258</v>
      </c>
      <c r="M3870" s="92"/>
    </row>
    <row r="3871" spans="2:13" ht="10" hidden="1" customHeight="1" outlineLevel="1" x14ac:dyDescent="0.15">
      <c r="H3871" s="1"/>
      <c r="I3871" s="1"/>
      <c r="J3871" s="1"/>
      <c r="K3871" s="1"/>
      <c r="L3871" s="1"/>
    </row>
    <row r="3872" spans="2:13" s="1" customFormat="1" ht="15" hidden="1" customHeight="1" outlineLevel="1" x14ac:dyDescent="0.15">
      <c r="B3872" s="7"/>
      <c r="C3872" s="62"/>
      <c r="D3872" s="9" t="s">
        <v>318</v>
      </c>
      <c r="E3872"/>
      <c r="F3872" s="58" t="str">
        <f>F3860</f>
        <v>[currency code]</v>
      </c>
      <c r="H3872" s="23"/>
      <c r="I3872" s="23"/>
      <c r="J3872" s="23"/>
      <c r="K3872" s="23"/>
      <c r="L3872" s="23"/>
    </row>
    <row r="3873" spans="2:13" ht="10" hidden="1" customHeight="1" outlineLevel="1" x14ac:dyDescent="0.15">
      <c r="D3873" s="1"/>
      <c r="F3873" s="1"/>
      <c r="H3873" s="1"/>
      <c r="I3873" s="1"/>
      <c r="J3873" s="1"/>
      <c r="K3873" s="1"/>
      <c r="L3873" s="1"/>
    </row>
    <row r="3874" spans="2:13" ht="15" hidden="1" customHeight="1" outlineLevel="1" x14ac:dyDescent="0.15">
      <c r="D3874" s="60"/>
      <c r="F3874" s="1"/>
      <c r="H3874" s="98" t="s">
        <v>312</v>
      </c>
      <c r="I3874" s="1"/>
      <c r="J3874" s="1"/>
      <c r="K3874" s="1"/>
      <c r="L3874" s="1"/>
    </row>
    <row r="3875" spans="2:13" s="1" customFormat="1" ht="15" hidden="1" customHeight="1" outlineLevel="1" x14ac:dyDescent="0.15">
      <c r="B3875" s="7"/>
      <c r="D3875" s="9" t="s">
        <v>319</v>
      </c>
      <c r="E3875"/>
      <c r="F3875" s="8" t="str">
        <f t="shared" ref="F3875" si="124">ReportingCurrency</f>
        <v>USD</v>
      </c>
      <c r="H3875" s="28">
        <f>IF(H3862=0, 0, H3872/H3862)</f>
        <v>0</v>
      </c>
      <c r="I3875" s="28">
        <f>IF(I3862=0, 0, I3872/I3862)</f>
        <v>0</v>
      </c>
      <c r="J3875" s="28">
        <f>IF(J3862=0, 0, J3872/J3862)</f>
        <v>0</v>
      </c>
      <c r="K3875" s="28">
        <f>IF(K3862=0, 0, K3872/K3862)</f>
        <v>0</v>
      </c>
      <c r="L3875" s="28">
        <f>IF(L3862=0, 0, L3872/L3862)</f>
        <v>0</v>
      </c>
    </row>
    <row r="3876" spans="2:13" hidden="1" outlineLevel="1" x14ac:dyDescent="0.15"/>
    <row r="3877" spans="2:13" s="1" customFormat="1" ht="18" hidden="1" customHeight="1" outlineLevel="1" x14ac:dyDescent="0.15">
      <c r="B3877" s="7"/>
      <c r="C3877" s="91" t="s">
        <v>8</v>
      </c>
      <c r="D3877" s="91"/>
      <c r="E3877" s="91"/>
      <c r="F3877" s="92"/>
      <c r="G3877" s="92"/>
      <c r="H3877" s="92" t="s">
        <v>4</v>
      </c>
      <c r="I3877" s="92" t="s">
        <v>5</v>
      </c>
      <c r="J3877" s="92" t="s">
        <v>6</v>
      </c>
      <c r="K3877" s="92" t="s">
        <v>257</v>
      </c>
      <c r="L3877" s="92" t="s">
        <v>258</v>
      </c>
      <c r="M3877" s="92"/>
    </row>
    <row r="3878" spans="2:13" ht="10" hidden="1" customHeight="1" outlineLevel="1" x14ac:dyDescent="0.15">
      <c r="H3878" s="1"/>
      <c r="I3878" s="1"/>
      <c r="J3878" s="1"/>
      <c r="K3878" s="1"/>
      <c r="L3878" s="1"/>
    </row>
    <row r="3879" spans="2:13" ht="15" hidden="1" customHeight="1" outlineLevel="1" x14ac:dyDescent="0.15">
      <c r="D3879" s="9" t="s">
        <v>8</v>
      </c>
      <c r="F3879" s="1"/>
      <c r="H3879" s="99" t="str" cm="1">
        <f t="array" ref="H3879">IF(OR(E3880:E3881 = "!"), "Red alert = missing data","")</f>
        <v/>
      </c>
      <c r="I3879" s="1"/>
      <c r="J3879" s="1"/>
      <c r="K3879" s="1"/>
      <c r="L3879" s="1"/>
    </row>
    <row r="3880" spans="2:13" s="1" customFormat="1" ht="15" hidden="1" customHeight="1" outlineLevel="1" x14ac:dyDescent="0.15">
      <c r="B3880" s="7"/>
      <c r="D3880" s="59" t="s">
        <v>309</v>
      </c>
      <c r="E3880" s="61" t="str" cm="1">
        <f t="array" ref="E3880">IF(MAX((H3875:L3875&gt;=H3864:L3864) * (H3875:L3875 &lt;&gt; 0) * (H3880:L3880=0)) &gt;0, "!", "")</f>
        <v/>
      </c>
      <c r="F3880" s="8" t="s">
        <v>18</v>
      </c>
      <c r="H3880" s="23"/>
      <c r="I3880" s="23"/>
      <c r="J3880" s="23"/>
      <c r="K3880" s="23"/>
      <c r="L3880" s="23"/>
    </row>
    <row r="3881" spans="2:13" s="1" customFormat="1" ht="15" hidden="1" customHeight="1" outlineLevel="1" x14ac:dyDescent="0.15">
      <c r="B3881" s="7"/>
      <c r="D3881" s="59" t="s">
        <v>310</v>
      </c>
      <c r="E3881" s="61" t="str" cm="1">
        <f t="array" ref="E3881">IF(MAX((H3875:L3875&lt;H3864:L3864) * (H3875:L3875 &lt;&gt; 0) * (H3881:L3881=0)) &gt;0, "!", "")</f>
        <v/>
      </c>
      <c r="F3881" s="8" t="s">
        <v>18</v>
      </c>
      <c r="H3881" s="23"/>
      <c r="I3881" s="23"/>
      <c r="J3881" s="23"/>
      <c r="K3881" s="23"/>
      <c r="L3881" s="23"/>
    </row>
    <row r="3882" spans="2:13" s="1" customFormat="1" ht="15" hidden="1" customHeight="1" outlineLevel="1" x14ac:dyDescent="0.15">
      <c r="B3882" s="7"/>
      <c r="D3882" s="59" t="s">
        <v>305</v>
      </c>
      <c r="E3882"/>
      <c r="F3882" s="8" t="s">
        <v>18</v>
      </c>
      <c r="H3882" s="29">
        <f>H3880+IF(H3875&lt;H3864, H3881, 0)</f>
        <v>0</v>
      </c>
      <c r="I3882" s="29">
        <f>I3880+IF(I3875&lt;I3864, I3881, 0)</f>
        <v>0</v>
      </c>
      <c r="J3882" s="29">
        <f>J3880+IF(J3875&lt;J3864, J3881, 0)</f>
        <v>0</v>
      </c>
      <c r="K3882" s="29">
        <f>K3880+IF(K3875&lt;K3864, K3881, 0)</f>
        <v>0</v>
      </c>
      <c r="L3882" s="29">
        <f>L3880+IF(L3875&lt;L3864, L3881, 0)</f>
        <v>0</v>
      </c>
    </row>
    <row r="3883" spans="2:13" hidden="1" outlineLevel="1" x14ac:dyDescent="0.15">
      <c r="D3883" s="1"/>
      <c r="E3883" s="1"/>
      <c r="F3883" s="1"/>
      <c r="H3883" s="1"/>
      <c r="I3883" s="1"/>
      <c r="J3883" s="1"/>
      <c r="K3883" s="1"/>
      <c r="L3883" s="1"/>
    </row>
    <row r="3884" spans="2:13" s="1" customFormat="1" ht="18" hidden="1" customHeight="1" outlineLevel="1" x14ac:dyDescent="0.15">
      <c r="B3884" s="7"/>
      <c r="C3884" s="91" t="s">
        <v>10</v>
      </c>
      <c r="D3884" s="91"/>
      <c r="E3884" s="91"/>
      <c r="F3884" s="92"/>
      <c r="G3884" s="92"/>
      <c r="H3884" s="97" t="s">
        <v>4</v>
      </c>
      <c r="I3884" s="92" t="s">
        <v>5</v>
      </c>
      <c r="J3884" s="92" t="s">
        <v>6</v>
      </c>
      <c r="K3884" s="92" t="s">
        <v>257</v>
      </c>
      <c r="L3884" s="92" t="s">
        <v>258</v>
      </c>
      <c r="M3884" s="92"/>
    </row>
    <row r="3885" spans="2:13" ht="10" hidden="1" customHeight="1" outlineLevel="1" x14ac:dyDescent="0.15"/>
    <row r="3886" spans="2:13" s="1" customFormat="1" ht="15" hidden="1" customHeight="1" outlineLevel="1" x14ac:dyDescent="0.15">
      <c r="B3886" s="7"/>
      <c r="D3886" s="9" t="s">
        <v>17</v>
      </c>
      <c r="F3886" s="8" t="s">
        <v>9</v>
      </c>
      <c r="H3886" s="29">
        <f>H3882</f>
        <v>0</v>
      </c>
      <c r="I3886" s="29">
        <f>I3882</f>
        <v>0</v>
      </c>
      <c r="J3886" s="29">
        <f>J3882</f>
        <v>0</v>
      </c>
      <c r="K3886" s="29">
        <f>K3882</f>
        <v>0</v>
      </c>
      <c r="L3886" s="29">
        <f>L3882</f>
        <v>0</v>
      </c>
    </row>
    <row r="3887" spans="2:13" ht="4" hidden="1" customHeight="1" outlineLevel="1" x14ac:dyDescent="0.15">
      <c r="D3887" s="9"/>
      <c r="F3887" s="1"/>
      <c r="H3887" s="1"/>
      <c r="I3887" s="1"/>
      <c r="J3887" s="1"/>
      <c r="K3887" s="1"/>
      <c r="L3887" s="1"/>
    </row>
    <row r="3888" spans="2:13" s="1" customFormat="1" ht="15" hidden="1" customHeight="1" outlineLevel="1" x14ac:dyDescent="0.15">
      <c r="B3888" s="7"/>
      <c r="D3888" s="9" t="s">
        <v>249</v>
      </c>
      <c r="F3888" s="8" t="s">
        <v>9</v>
      </c>
      <c r="H3888" s="29">
        <f>IF(H3875&lt;H3864, H3881, 0)</f>
        <v>0</v>
      </c>
      <c r="I3888" s="29">
        <f>IF(I3875&lt;I3864, I3881, 0)</f>
        <v>0</v>
      </c>
      <c r="J3888" s="29">
        <f>IF(J3875&lt;J3864, J3881, 0)</f>
        <v>0</v>
      </c>
      <c r="K3888" s="29">
        <f>IF(K3875&lt;K3864, K3881, 0)</f>
        <v>0</v>
      </c>
      <c r="L3888" s="29">
        <f>IF(L3875&lt;L3864, L3881, 0)</f>
        <v>0</v>
      </c>
    </row>
    <row r="3889" spans="2:13" ht="4" hidden="1" customHeight="1" outlineLevel="1" x14ac:dyDescent="0.15">
      <c r="D3889" s="9"/>
      <c r="F3889" s="1"/>
      <c r="H3889" s="1"/>
      <c r="I3889" s="1"/>
      <c r="J3889" s="1"/>
      <c r="K3889" s="1"/>
      <c r="L3889" s="1"/>
    </row>
    <row r="3890" spans="2:13" s="1" customFormat="1" ht="15" hidden="1" customHeight="1" outlineLevel="1" x14ac:dyDescent="0.15">
      <c r="B3890" s="7"/>
      <c r="D3890" s="9" t="s">
        <v>11</v>
      </c>
      <c r="F3890" s="8" t="str">
        <f>ReportingCurrencyUnitLables</f>
        <v>USD 000s</v>
      </c>
      <c r="H3890" s="29">
        <f>H3864 * H3882 / 1000</f>
        <v>0</v>
      </c>
      <c r="I3890" s="29">
        <f>I3864 * I3882 / 1000</f>
        <v>0</v>
      </c>
      <c r="J3890" s="29">
        <f>J3864 * J3882 / 1000</f>
        <v>0</v>
      </c>
      <c r="K3890" s="29">
        <f>K3864 * K3882 / 1000</f>
        <v>0</v>
      </c>
      <c r="L3890" s="29">
        <f>L3864 * L3882 / 1000</f>
        <v>0</v>
      </c>
    </row>
    <row r="3891" spans="2:13" ht="4" hidden="1" customHeight="1" outlineLevel="1" x14ac:dyDescent="0.15">
      <c r="D3891" s="9"/>
      <c r="F3891" s="1"/>
      <c r="H3891" s="1"/>
      <c r="I3891" s="1"/>
      <c r="J3891" s="1"/>
      <c r="K3891" s="1"/>
      <c r="L3891" s="1"/>
    </row>
    <row r="3892" spans="2:13" s="1" customFormat="1" ht="15" hidden="1" customHeight="1" outlineLevel="1" x14ac:dyDescent="0.15">
      <c r="B3892" s="7"/>
      <c r="D3892" s="9" t="s">
        <v>13</v>
      </c>
      <c r="F3892" s="8" t="s">
        <v>14</v>
      </c>
      <c r="H3892" s="30">
        <f>IF(H3886=0,0,H3888 / H3886)</f>
        <v>0</v>
      </c>
      <c r="I3892" s="30">
        <f>IF(I3886=0,0,I3888 / I3886)</f>
        <v>0</v>
      </c>
      <c r="J3892" s="30">
        <f>IF(J3886=0,0,J3888 / J3886)</f>
        <v>0</v>
      </c>
      <c r="K3892" s="30">
        <f>IF(K3886=0,0,K3888 / K3886)</f>
        <v>0</v>
      </c>
      <c r="L3892" s="30">
        <f>IF(L3886=0,0,L3888 / L3886)</f>
        <v>0</v>
      </c>
    </row>
    <row r="3893" spans="2:13" ht="4" hidden="1" customHeight="1" outlineLevel="1" x14ac:dyDescent="0.15">
      <c r="D3893" s="9"/>
      <c r="F3893" s="1"/>
      <c r="H3893" s="1"/>
      <c r="I3893" s="1"/>
      <c r="J3893" s="1"/>
      <c r="K3893" s="1"/>
      <c r="L3893" s="1"/>
    </row>
    <row r="3894" spans="2:13" ht="15" hidden="1" customHeight="1" outlineLevel="1" x14ac:dyDescent="0.15">
      <c r="D3894" s="9" t="s">
        <v>302</v>
      </c>
      <c r="F3894" s="8" t="str">
        <f>ReportingCurrencyUnitLables</f>
        <v>USD 000s</v>
      </c>
      <c r="G3894" s="1"/>
      <c r="H3894" s="29">
        <f>MAX(0, H3864-H3875) * H3888 / 1000</f>
        <v>0</v>
      </c>
      <c r="I3894" s="29">
        <f t="shared" ref="I3894:L3894" si="125">MAX(0, I3864-I3875) * I3888 / 1000</f>
        <v>0</v>
      </c>
      <c r="J3894" s="29">
        <f t="shared" si="125"/>
        <v>0</v>
      </c>
      <c r="K3894" s="29">
        <f t="shared" si="125"/>
        <v>0</v>
      </c>
      <c r="L3894" s="29">
        <f t="shared" si="125"/>
        <v>0</v>
      </c>
    </row>
    <row r="3895" spans="2:13" ht="4" hidden="1" customHeight="1" outlineLevel="1" x14ac:dyDescent="0.15">
      <c r="D3895" s="9"/>
      <c r="F3895" s="1"/>
      <c r="H3895" s="1"/>
      <c r="I3895" s="1"/>
      <c r="J3895" s="1"/>
      <c r="K3895" s="1"/>
      <c r="L3895" s="1"/>
    </row>
    <row r="3896" spans="2:13" s="1" customFormat="1" ht="15" hidden="1" customHeight="1" outlineLevel="1" x14ac:dyDescent="0.15">
      <c r="B3896" s="7"/>
      <c r="D3896" s="9" t="s">
        <v>252</v>
      </c>
      <c r="F3896" s="8" t="s">
        <v>250</v>
      </c>
      <c r="H3896" s="30">
        <f>IF(H3890=0, 0, H3894/H3890)</f>
        <v>0</v>
      </c>
      <c r="I3896" s="30">
        <f>IF(I3890=0, 0, I3894/I3890)</f>
        <v>0</v>
      </c>
      <c r="J3896" s="30">
        <f>IF(J3890=0, 0, J3894/J3890)</f>
        <v>0</v>
      </c>
      <c r="K3896" s="30">
        <f>IF(K3890=0, 0, K3894/K3890)</f>
        <v>0</v>
      </c>
      <c r="L3896" s="30">
        <f>IF(L3890=0, 0, L3894/L3890)</f>
        <v>0</v>
      </c>
    </row>
    <row r="3897" spans="2:13" ht="4" hidden="1" customHeight="1" outlineLevel="1" x14ac:dyDescent="0.15">
      <c r="D3897" s="9"/>
      <c r="F3897" s="1"/>
      <c r="H3897" s="1"/>
      <c r="I3897" s="1"/>
      <c r="J3897" s="1"/>
      <c r="K3897" s="1"/>
      <c r="L3897" s="1"/>
    </row>
    <row r="3898" spans="2:13" s="1" customFormat="1" ht="15" hidden="1" customHeight="1" outlineLevel="1" x14ac:dyDescent="0.15">
      <c r="B3898" s="7"/>
      <c r="C3898" s="7"/>
      <c r="D3898" s="9" t="s">
        <v>251</v>
      </c>
      <c r="F3898" s="8" t="s">
        <v>259</v>
      </c>
      <c r="H3898" s="31"/>
      <c r="I3898" s="30">
        <f>IF(H3896=0, 0, -(I3896-H3896) / H3896)</f>
        <v>0</v>
      </c>
      <c r="J3898" s="30">
        <f>IF(I3896=0, 0, -(J3896-I3896) / I3896)</f>
        <v>0</v>
      </c>
      <c r="K3898" s="30">
        <f>IF(J3896=0, 0, -(K3896-J3896) / J3896)</f>
        <v>0</v>
      </c>
      <c r="L3898" s="30">
        <f>IF(K3896=0, 0, -(L3896-K3896) / K3896)</f>
        <v>0</v>
      </c>
    </row>
    <row r="3899" spans="2:13" hidden="1" outlineLevel="1" x14ac:dyDescent="0.15"/>
    <row r="3900" spans="2:13" s="1" customFormat="1" ht="18" hidden="1" customHeight="1" outlineLevel="1" x14ac:dyDescent="0.15">
      <c r="B3900" s="7"/>
      <c r="C3900" s="91" t="s">
        <v>241</v>
      </c>
      <c r="D3900" s="91"/>
      <c r="E3900" s="93">
        <f>IF(AND(J3851 = "Yes", OR(ISBLANK(Worker_Type_Filter), Worker_Type_Filter = H3856),
 OR(ISBLANK(Country_Filter), Country_Filter = J3856)), 1, 0)</f>
        <v>1</v>
      </c>
      <c r="F3900" s="92"/>
      <c r="G3900" s="92"/>
      <c r="H3900" s="92" t="s">
        <v>4</v>
      </c>
      <c r="I3900" s="92" t="s">
        <v>5</v>
      </c>
      <c r="J3900" s="92" t="s">
        <v>6</v>
      </c>
      <c r="K3900" s="92" t="s">
        <v>257</v>
      </c>
      <c r="L3900" s="92" t="s">
        <v>258</v>
      </c>
      <c r="M3900" s="92"/>
    </row>
    <row r="3901" spans="2:13" ht="10" hidden="1" customHeight="1" outlineLevel="1" x14ac:dyDescent="0.15">
      <c r="C3901" s="43" t="s">
        <v>248</v>
      </c>
    </row>
    <row r="3902" spans="2:13" ht="4" hidden="1" customHeight="1" outlineLevel="1" x14ac:dyDescent="0.15"/>
    <row r="3903" spans="2:13" s="1" customFormat="1" ht="15" hidden="1" customHeight="1" outlineLevel="1" x14ac:dyDescent="0.15">
      <c r="B3903" s="7"/>
      <c r="C3903" s="19">
        <v>1</v>
      </c>
      <c r="D3903" s="9" t="s">
        <v>17</v>
      </c>
      <c r="F3903" s="8" t="s">
        <v>9</v>
      </c>
      <c r="H3903" s="29">
        <f>H3886 * $E3900</f>
        <v>0</v>
      </c>
      <c r="I3903" s="29">
        <f>I3886 * $E3900</f>
        <v>0</v>
      </c>
      <c r="J3903" s="29">
        <f>J3886 * $E3900</f>
        <v>0</v>
      </c>
      <c r="K3903" s="29">
        <f>K3886 * $E3900</f>
        <v>0</v>
      </c>
      <c r="L3903" s="29">
        <f>L3886 * $E3900</f>
        <v>0</v>
      </c>
    </row>
    <row r="3904" spans="2:13" ht="4" hidden="1" customHeight="1" outlineLevel="1" x14ac:dyDescent="0.15">
      <c r="D3904" s="9"/>
      <c r="F3904" s="1"/>
      <c r="H3904" s="1"/>
      <c r="I3904" s="1"/>
      <c r="J3904" s="1"/>
      <c r="K3904" s="1"/>
      <c r="L3904" s="1"/>
    </row>
    <row r="3905" spans="2:14" s="1" customFormat="1" ht="15" hidden="1" customHeight="1" outlineLevel="1" x14ac:dyDescent="0.15">
      <c r="B3905" s="7"/>
      <c r="C3905" s="19">
        <v>2</v>
      </c>
      <c r="D3905" s="9" t="s">
        <v>249</v>
      </c>
      <c r="F3905" s="8" t="s">
        <v>9</v>
      </c>
      <c r="H3905" s="29">
        <f>H3888 * $E3900</f>
        <v>0</v>
      </c>
      <c r="I3905" s="29">
        <f>I3888 * $E3900</f>
        <v>0</v>
      </c>
      <c r="J3905" s="29">
        <f>J3888 * $E3900</f>
        <v>0</v>
      </c>
      <c r="K3905" s="29">
        <f>K3888 * $E3900</f>
        <v>0</v>
      </c>
      <c r="L3905" s="29">
        <f>L3888 * $E3900</f>
        <v>0</v>
      </c>
    </row>
    <row r="3906" spans="2:14" ht="4" hidden="1" customHeight="1" outlineLevel="1" x14ac:dyDescent="0.15">
      <c r="D3906" s="9"/>
      <c r="F3906" s="1"/>
      <c r="H3906" s="1"/>
      <c r="I3906" s="1"/>
      <c r="J3906" s="1"/>
      <c r="K3906" s="1"/>
      <c r="L3906" s="1"/>
    </row>
    <row r="3907" spans="2:14" s="1" customFormat="1" ht="15" hidden="1" customHeight="1" outlineLevel="1" x14ac:dyDescent="0.15">
      <c r="B3907" s="7"/>
      <c r="C3907" s="19">
        <v>3</v>
      </c>
      <c r="D3907" s="9" t="s">
        <v>11</v>
      </c>
      <c r="F3907" s="8" t="str">
        <f>ReportingCurrencyUnitLables</f>
        <v>USD 000s</v>
      </c>
      <c r="H3907" s="29">
        <f>H3890 * $E3900</f>
        <v>0</v>
      </c>
      <c r="I3907" s="29">
        <f>I3890 * $E3900</f>
        <v>0</v>
      </c>
      <c r="J3907" s="29">
        <f>J3890 * $E3900</f>
        <v>0</v>
      </c>
      <c r="K3907" s="29">
        <f>K3890 * $E3900</f>
        <v>0</v>
      </c>
      <c r="L3907" s="29">
        <f>L3890 * $E3900</f>
        <v>0</v>
      </c>
    </row>
    <row r="3908" spans="2:14" ht="4" hidden="1" customHeight="1" outlineLevel="1" x14ac:dyDescent="0.15">
      <c r="D3908" s="9"/>
      <c r="F3908" s="1"/>
      <c r="H3908" s="1"/>
      <c r="I3908" s="1"/>
      <c r="J3908" s="1"/>
      <c r="K3908" s="1"/>
      <c r="L3908" s="1"/>
    </row>
    <row r="3909" spans="2:14" s="1" customFormat="1" ht="15" hidden="1" customHeight="1" outlineLevel="1" x14ac:dyDescent="0.15">
      <c r="B3909" s="7"/>
      <c r="C3909" s="19">
        <v>4</v>
      </c>
      <c r="D3909" s="9" t="s">
        <v>256</v>
      </c>
      <c r="F3909" s="8" t="str">
        <f>ReportingCurrencyUnitLables</f>
        <v>USD 000s</v>
      </c>
      <c r="H3909" s="29">
        <f>H3894 * $E3900</f>
        <v>0</v>
      </c>
      <c r="I3909" s="29">
        <f>I3894 * $E3900</f>
        <v>0</v>
      </c>
      <c r="J3909" s="29">
        <f>J3894 * $E3900</f>
        <v>0</v>
      </c>
      <c r="K3909" s="29">
        <f>K3894 * $E3900</f>
        <v>0</v>
      </c>
      <c r="L3909" s="29">
        <f>L3894 * $E3900</f>
        <v>0</v>
      </c>
    </row>
    <row r="3910" spans="2:14" ht="4" hidden="1" customHeight="1" outlineLevel="1" x14ac:dyDescent="0.15">
      <c r="D3910" s="9"/>
      <c r="F3910" s="1"/>
      <c r="H3910" s="1"/>
      <c r="I3910" s="1"/>
      <c r="J3910" s="1"/>
      <c r="K3910" s="1"/>
      <c r="L3910" s="1"/>
    </row>
    <row r="3911" spans="2:14" ht="10" hidden="1" customHeight="1" outlineLevel="1" x14ac:dyDescent="0.15">
      <c r="B3911" s="44"/>
      <c r="C3911" s="41"/>
      <c r="D3911" s="41"/>
      <c r="E3911" s="41"/>
      <c r="F3911" s="41"/>
      <c r="G3911" s="41"/>
      <c r="H3911" s="41"/>
      <c r="I3911" s="45"/>
      <c r="J3911" s="45"/>
      <c r="K3911" s="45"/>
      <c r="L3911" s="41"/>
      <c r="M3911" s="41"/>
      <c r="N3911" s="1"/>
    </row>
    <row r="3912" spans="2:14" ht="10" customHeight="1" x14ac:dyDescent="0.15">
      <c r="B3912" s="44"/>
      <c r="C3912" s="41"/>
      <c r="D3912" s="41"/>
      <c r="E3912" s="41"/>
      <c r="F3912" s="41"/>
      <c r="G3912" s="41"/>
      <c r="H3912" s="41"/>
      <c r="I3912" s="45"/>
      <c r="J3912" s="45"/>
      <c r="K3912" s="45"/>
      <c r="L3912" s="41"/>
      <c r="M3912" s="41"/>
      <c r="N3912" s="1"/>
    </row>
    <row r="3913" spans="2:14" s="1" customFormat="1" ht="19" collapsed="1" x14ac:dyDescent="0.15">
      <c r="B3913" s="83" cm="1">
        <f t="array" aca="1" ref="B3913" ca="1">MAX($B$2:OFFSET(B3913,-1,0)+1)</f>
        <v>64</v>
      </c>
      <c r="C3913" s="84" t="str">
        <f>UPPER(J3918) &amp;" / " &amp; K3918  &amp; " / " &amp; L3918 &amp; " / " &amp; H3918</f>
        <v xml:space="preserve"> /  /  / </v>
      </c>
      <c r="D3913" s="84"/>
      <c r="E3913" s="41"/>
      <c r="F3913" s="41"/>
      <c r="G3913" s="41"/>
      <c r="H3913" s="61" t="str">
        <f>IF(COUNTIF(E3915:E3971, "!")&gt;0, "!", "")</f>
        <v/>
      </c>
      <c r="I3913" s="18" t="s">
        <v>240</v>
      </c>
      <c r="J3913" s="2" t="s">
        <v>210</v>
      </c>
      <c r="K3913" s="18" t="s">
        <v>267</v>
      </c>
      <c r="L3913" s="42">
        <f>E3962</f>
        <v>1</v>
      </c>
      <c r="M3913" s="41"/>
    </row>
    <row r="3914" spans="2:14" s="1" customFormat="1" ht="4" hidden="1" customHeight="1" outlineLevel="1" x14ac:dyDescent="0.15">
      <c r="B3914" s="88"/>
      <c r="C3914" s="89"/>
      <c r="D3914" s="89"/>
      <c r="E3914" s="89"/>
      <c r="F3914" s="89"/>
      <c r="G3914" s="89"/>
      <c r="H3914" s="89"/>
      <c r="I3914" s="90"/>
      <c r="J3914" s="90"/>
      <c r="K3914" s="90"/>
      <c r="L3914" s="89"/>
      <c r="M3914" s="89"/>
    </row>
    <row r="3915" spans="2:14" ht="10" hidden="1" customHeight="1" outlineLevel="1" x14ac:dyDescent="0.15"/>
    <row r="3916" spans="2:14" ht="15" hidden="1" customHeight="1" outlineLevel="1" x14ac:dyDescent="0.15">
      <c r="D3916" s="1"/>
      <c r="E3916" s="1"/>
      <c r="H3916" s="4" t="s">
        <v>1</v>
      </c>
      <c r="J3916" s="4" t="s">
        <v>0</v>
      </c>
      <c r="K3916" s="4" t="s">
        <v>209</v>
      </c>
      <c r="L3916" s="4" t="s">
        <v>264</v>
      </c>
    </row>
    <row r="3917" spans="2:14" ht="5" hidden="1" customHeight="1" outlineLevel="1" x14ac:dyDescent="0.15">
      <c r="D3917" s="1"/>
      <c r="E3917" s="1"/>
      <c r="H3917" s="1"/>
      <c r="J3917" s="1"/>
      <c r="K3917" s="1"/>
      <c r="L3917" s="1"/>
    </row>
    <row r="3918" spans="2:14" ht="15" hidden="1" customHeight="1" outlineLevel="1" x14ac:dyDescent="0.15">
      <c r="D3918" s="9" t="s">
        <v>2</v>
      </c>
      <c r="E3918" s="1"/>
      <c r="H3918" s="2"/>
      <c r="J3918" s="2"/>
      <c r="K3918" s="2"/>
      <c r="L3918" s="2"/>
    </row>
    <row r="3919" spans="2:14" hidden="1" outlineLevel="1" x14ac:dyDescent="0.15">
      <c r="D3919" s="1"/>
      <c r="E3919" s="1"/>
      <c r="F3919" s="1"/>
      <c r="H3919" s="1"/>
      <c r="I3919" s="1"/>
      <c r="J3919" s="1"/>
      <c r="K3919" s="1"/>
      <c r="L3919" s="1"/>
    </row>
    <row r="3920" spans="2:14" s="1" customFormat="1" ht="18" hidden="1" customHeight="1" outlineLevel="1" x14ac:dyDescent="0.15">
      <c r="B3920" s="7"/>
      <c r="C3920" s="91" t="s">
        <v>3</v>
      </c>
      <c r="D3920" s="91"/>
      <c r="E3920" s="91"/>
      <c r="F3920" s="92"/>
      <c r="G3920" s="92"/>
      <c r="H3920" s="92" t="s">
        <v>4</v>
      </c>
      <c r="I3920" s="92" t="s">
        <v>5</v>
      </c>
      <c r="J3920" s="92" t="s">
        <v>6</v>
      </c>
      <c r="K3920" s="92" t="s">
        <v>257</v>
      </c>
      <c r="L3920" s="92" t="s">
        <v>258</v>
      </c>
      <c r="M3920" s="92"/>
    </row>
    <row r="3921" spans="2:13" ht="10" hidden="1" customHeight="1" outlineLevel="1" x14ac:dyDescent="0.15">
      <c r="H3921" s="1"/>
      <c r="I3921" s="1"/>
      <c r="J3921" s="1"/>
      <c r="K3921" s="1"/>
      <c r="L3921" s="1"/>
    </row>
    <row r="3922" spans="2:13" s="1" customFormat="1" ht="15" hidden="1" customHeight="1" outlineLevel="1" x14ac:dyDescent="0.15">
      <c r="B3922" s="7"/>
      <c r="D3922" s="9" t="s">
        <v>3</v>
      </c>
      <c r="F3922" s="17" t="s">
        <v>321</v>
      </c>
      <c r="H3922" s="22"/>
      <c r="I3922" s="22"/>
      <c r="J3922" s="22"/>
      <c r="K3922" s="22"/>
      <c r="L3922" s="22"/>
    </row>
    <row r="3923" spans="2:13" ht="4" hidden="1" customHeight="1" outlineLevel="1" x14ac:dyDescent="0.15">
      <c r="D3923" s="1"/>
      <c r="E3923" s="1"/>
      <c r="F3923" s="1"/>
      <c r="H3923" s="1"/>
      <c r="I3923" s="1"/>
      <c r="J3923" s="1"/>
      <c r="K3923" s="1"/>
      <c r="L3923" s="1"/>
    </row>
    <row r="3924" spans="2:13" s="1" customFormat="1" ht="15" hidden="1" customHeight="1" outlineLevel="1" x14ac:dyDescent="0.15">
      <c r="B3924" s="7"/>
      <c r="D3924" s="9" t="s">
        <v>246</v>
      </c>
      <c r="F3924" s="8" t="str">
        <f>F3926 &amp; ":" &amp; F3922</f>
        <v>USD:[currency code]</v>
      </c>
      <c r="H3924" s="24"/>
      <c r="I3924" s="24"/>
      <c r="J3924" s="24"/>
      <c r="K3924" s="24"/>
      <c r="L3924" s="24"/>
    </row>
    <row r="3925" spans="2:13" ht="4" hidden="1" customHeight="1" outlineLevel="1" x14ac:dyDescent="0.15">
      <c r="D3925" s="1"/>
      <c r="E3925" s="1"/>
      <c r="F3925" s="1"/>
      <c r="H3925" s="1"/>
      <c r="I3925" s="1"/>
      <c r="J3925" s="1"/>
      <c r="K3925" s="1"/>
      <c r="L3925" s="1"/>
    </row>
    <row r="3926" spans="2:13" s="1" customFormat="1" ht="15" hidden="1" customHeight="1" outlineLevel="1" x14ac:dyDescent="0.15">
      <c r="B3926" s="7"/>
      <c r="D3926" s="9" t="s">
        <v>16</v>
      </c>
      <c r="F3926" s="8" t="str">
        <f>ReportingCurrency</f>
        <v>USD</v>
      </c>
      <c r="H3926" s="28">
        <f>IF(H3924=0, 0, H3922/H3924)</f>
        <v>0</v>
      </c>
      <c r="I3926" s="28">
        <f>IF(I3924=0, 0, I3922/I3924)</f>
        <v>0</v>
      </c>
      <c r="J3926" s="28">
        <f>IF(J3924=0, 0, J3922/J3924)</f>
        <v>0</v>
      </c>
      <c r="K3926" s="28">
        <f>IF(K3924=0, 0, K3922/K3924)</f>
        <v>0</v>
      </c>
      <c r="L3926" s="28">
        <f>IF(L3924=0, 0, L3922/L3924)</f>
        <v>0</v>
      </c>
    </row>
    <row r="3927" spans="2:13" ht="4" hidden="1" customHeight="1" outlineLevel="1" x14ac:dyDescent="0.15">
      <c r="D3927" s="1"/>
      <c r="E3927" s="1"/>
      <c r="F3927" s="1"/>
      <c r="H3927" s="1"/>
      <c r="I3927" s="1"/>
      <c r="J3927" s="1"/>
      <c r="K3927" s="1"/>
      <c r="L3927" s="1"/>
    </row>
    <row r="3928" spans="2:13" s="1" customFormat="1" ht="15" hidden="1" customHeight="1" outlineLevel="1" x14ac:dyDescent="0.15">
      <c r="B3928" s="7"/>
      <c r="D3928" s="9" t="s">
        <v>253</v>
      </c>
      <c r="F3928" s="8" t="s">
        <v>254</v>
      </c>
      <c r="H3928" s="2"/>
      <c r="I3928" s="2"/>
      <c r="J3928" s="2"/>
      <c r="K3928" s="2"/>
      <c r="L3928" s="2"/>
    </row>
    <row r="3929" spans="2:13" ht="4" hidden="1" customHeight="1" outlineLevel="1" x14ac:dyDescent="0.15">
      <c r="D3929" s="1"/>
      <c r="E3929" s="1"/>
      <c r="F3929" s="1"/>
      <c r="H3929" s="1"/>
      <c r="I3929" s="1"/>
      <c r="J3929" s="1"/>
      <c r="K3929" s="1"/>
      <c r="L3929" s="1"/>
    </row>
    <row r="3930" spans="2:13" s="1" customFormat="1" ht="15" hidden="1" customHeight="1" outlineLevel="1" x14ac:dyDescent="0.15">
      <c r="B3930" s="7"/>
      <c r="D3930" s="9" t="s">
        <v>280</v>
      </c>
      <c r="F3930" s="8" t="s">
        <v>255</v>
      </c>
      <c r="H3930" s="25"/>
      <c r="I3930" s="25"/>
      <c r="J3930" s="25"/>
      <c r="K3930" s="25"/>
      <c r="L3930" s="25"/>
    </row>
    <row r="3931" spans="2:13" hidden="1" outlineLevel="1" x14ac:dyDescent="0.15">
      <c r="D3931" s="1"/>
      <c r="E3931" s="1"/>
      <c r="F3931" s="1"/>
      <c r="H3931" s="1"/>
      <c r="I3931" s="1"/>
      <c r="J3931" s="1"/>
      <c r="K3931" s="1"/>
      <c r="L3931" s="1"/>
    </row>
    <row r="3932" spans="2:13" s="1" customFormat="1" ht="18" hidden="1" customHeight="1" outlineLevel="1" x14ac:dyDescent="0.15">
      <c r="B3932" s="7"/>
      <c r="C3932" s="91" t="s">
        <v>311</v>
      </c>
      <c r="D3932" s="91"/>
      <c r="E3932" s="91"/>
      <c r="F3932" s="92"/>
      <c r="G3932" s="92"/>
      <c r="H3932" s="92" t="s">
        <v>4</v>
      </c>
      <c r="I3932" s="92" t="s">
        <v>5</v>
      </c>
      <c r="J3932" s="92" t="s">
        <v>6</v>
      </c>
      <c r="K3932" s="92" t="s">
        <v>257</v>
      </c>
      <c r="L3932" s="92" t="s">
        <v>258</v>
      </c>
      <c r="M3932" s="92"/>
    </row>
    <row r="3933" spans="2:13" ht="10" hidden="1" customHeight="1" outlineLevel="1" x14ac:dyDescent="0.15">
      <c r="H3933" s="1"/>
      <c r="I3933" s="1"/>
      <c r="J3933" s="1"/>
      <c r="K3933" s="1"/>
      <c r="L3933" s="1"/>
    </row>
    <row r="3934" spans="2:13" s="1" customFormat="1" ht="15" hidden="1" customHeight="1" outlineLevel="1" x14ac:dyDescent="0.15">
      <c r="B3934" s="7"/>
      <c r="C3934" s="62"/>
      <c r="D3934" s="9" t="s">
        <v>318</v>
      </c>
      <c r="E3934"/>
      <c r="F3934" s="58" t="str">
        <f>F3922</f>
        <v>[currency code]</v>
      </c>
      <c r="H3934" s="23"/>
      <c r="I3934" s="23"/>
      <c r="J3934" s="23"/>
      <c r="K3934" s="23"/>
      <c r="L3934" s="23"/>
    </row>
    <row r="3935" spans="2:13" ht="10" hidden="1" customHeight="1" outlineLevel="1" x14ac:dyDescent="0.15">
      <c r="D3935" s="1"/>
      <c r="F3935" s="1"/>
      <c r="H3935" s="1"/>
      <c r="I3935" s="1"/>
      <c r="J3935" s="1"/>
      <c r="K3935" s="1"/>
      <c r="L3935" s="1"/>
    </row>
    <row r="3936" spans="2:13" ht="15" hidden="1" customHeight="1" outlineLevel="1" x14ac:dyDescent="0.15">
      <c r="D3936" s="60"/>
      <c r="F3936" s="1"/>
      <c r="H3936" s="98" t="s">
        <v>312</v>
      </c>
      <c r="I3936" s="1"/>
      <c r="J3936" s="1"/>
      <c r="K3936" s="1"/>
      <c r="L3936" s="1"/>
    </row>
    <row r="3937" spans="2:13" s="1" customFormat="1" ht="15" hidden="1" customHeight="1" outlineLevel="1" x14ac:dyDescent="0.15">
      <c r="B3937" s="7"/>
      <c r="D3937" s="9" t="s">
        <v>319</v>
      </c>
      <c r="E3937"/>
      <c r="F3937" s="8" t="str">
        <f t="shared" ref="F3937" si="126">ReportingCurrency</f>
        <v>USD</v>
      </c>
      <c r="H3937" s="28">
        <f>IF(H3924=0, 0, H3934/H3924)</f>
        <v>0</v>
      </c>
      <c r="I3937" s="28">
        <f>IF(I3924=0, 0, I3934/I3924)</f>
        <v>0</v>
      </c>
      <c r="J3937" s="28">
        <f>IF(J3924=0, 0, J3934/J3924)</f>
        <v>0</v>
      </c>
      <c r="K3937" s="28">
        <f>IF(K3924=0, 0, K3934/K3924)</f>
        <v>0</v>
      </c>
      <c r="L3937" s="28">
        <f>IF(L3924=0, 0, L3934/L3924)</f>
        <v>0</v>
      </c>
    </row>
    <row r="3938" spans="2:13" hidden="1" outlineLevel="1" x14ac:dyDescent="0.15"/>
    <row r="3939" spans="2:13" s="1" customFormat="1" ht="18" hidden="1" customHeight="1" outlineLevel="1" x14ac:dyDescent="0.15">
      <c r="B3939" s="7"/>
      <c r="C3939" s="91" t="s">
        <v>8</v>
      </c>
      <c r="D3939" s="91"/>
      <c r="E3939" s="91"/>
      <c r="F3939" s="92"/>
      <c r="G3939" s="92"/>
      <c r="H3939" s="92" t="s">
        <v>4</v>
      </c>
      <c r="I3939" s="92" t="s">
        <v>5</v>
      </c>
      <c r="J3939" s="92" t="s">
        <v>6</v>
      </c>
      <c r="K3939" s="92" t="s">
        <v>257</v>
      </c>
      <c r="L3939" s="92" t="s">
        <v>258</v>
      </c>
      <c r="M3939" s="92"/>
    </row>
    <row r="3940" spans="2:13" ht="10" hidden="1" customHeight="1" outlineLevel="1" x14ac:dyDescent="0.15">
      <c r="H3940" s="1"/>
      <c r="I3940" s="1"/>
      <c r="J3940" s="1"/>
      <c r="K3940" s="1"/>
      <c r="L3940" s="1"/>
    </row>
    <row r="3941" spans="2:13" ht="15" hidden="1" customHeight="1" outlineLevel="1" x14ac:dyDescent="0.15">
      <c r="D3941" s="9" t="s">
        <v>8</v>
      </c>
      <c r="F3941" s="1"/>
      <c r="H3941" s="99" t="str" cm="1">
        <f t="array" ref="H3941">IF(OR(E3942:E3943 = "!"), "Red alert = missing data","")</f>
        <v/>
      </c>
      <c r="I3941" s="1"/>
      <c r="J3941" s="1"/>
      <c r="K3941" s="1"/>
      <c r="L3941" s="1"/>
    </row>
    <row r="3942" spans="2:13" s="1" customFormat="1" ht="15" hidden="1" customHeight="1" outlineLevel="1" x14ac:dyDescent="0.15">
      <c r="B3942" s="7"/>
      <c r="D3942" s="59" t="s">
        <v>309</v>
      </c>
      <c r="E3942" s="61" t="str" cm="1">
        <f t="array" ref="E3942">IF(MAX((H3937:L3937&gt;=H3926:L3926) * (H3937:L3937 &lt;&gt; 0) * (H3942:L3942=0)) &gt;0, "!", "")</f>
        <v/>
      </c>
      <c r="F3942" s="8" t="s">
        <v>18</v>
      </c>
      <c r="H3942" s="23"/>
      <c r="I3942" s="23"/>
      <c r="J3942" s="23"/>
      <c r="K3942" s="23"/>
      <c r="L3942" s="23"/>
    </row>
    <row r="3943" spans="2:13" s="1" customFormat="1" ht="15" hidden="1" customHeight="1" outlineLevel="1" x14ac:dyDescent="0.15">
      <c r="B3943" s="7"/>
      <c r="D3943" s="59" t="s">
        <v>310</v>
      </c>
      <c r="E3943" s="61" t="str" cm="1">
        <f t="array" ref="E3943">IF(MAX((H3937:L3937&lt;H3926:L3926) * (H3937:L3937 &lt;&gt; 0) * (H3943:L3943=0)) &gt;0, "!", "")</f>
        <v/>
      </c>
      <c r="F3943" s="8" t="s">
        <v>18</v>
      </c>
      <c r="H3943" s="23"/>
      <c r="I3943" s="23"/>
      <c r="J3943" s="23"/>
      <c r="K3943" s="23"/>
      <c r="L3943" s="23"/>
    </row>
    <row r="3944" spans="2:13" s="1" customFormat="1" ht="15" hidden="1" customHeight="1" outlineLevel="1" x14ac:dyDescent="0.15">
      <c r="B3944" s="7"/>
      <c r="D3944" s="59" t="s">
        <v>305</v>
      </c>
      <c r="E3944"/>
      <c r="F3944" s="8" t="s">
        <v>18</v>
      </c>
      <c r="H3944" s="29">
        <f>H3942+IF(H3937&lt;H3926, H3943, 0)</f>
        <v>0</v>
      </c>
      <c r="I3944" s="29">
        <f>I3942+IF(I3937&lt;I3926, I3943, 0)</f>
        <v>0</v>
      </c>
      <c r="J3944" s="29">
        <f>J3942+IF(J3937&lt;J3926, J3943, 0)</f>
        <v>0</v>
      </c>
      <c r="K3944" s="29">
        <f>K3942+IF(K3937&lt;K3926, K3943, 0)</f>
        <v>0</v>
      </c>
      <c r="L3944" s="29">
        <f>L3942+IF(L3937&lt;L3926, L3943, 0)</f>
        <v>0</v>
      </c>
    </row>
    <row r="3945" spans="2:13" hidden="1" outlineLevel="1" x14ac:dyDescent="0.15">
      <c r="D3945" s="1"/>
      <c r="E3945" s="1"/>
      <c r="F3945" s="1"/>
      <c r="H3945" s="1"/>
      <c r="I3945" s="1"/>
      <c r="J3945" s="1"/>
      <c r="K3945" s="1"/>
      <c r="L3945" s="1"/>
    </row>
    <row r="3946" spans="2:13" s="1" customFormat="1" ht="18" hidden="1" customHeight="1" outlineLevel="1" x14ac:dyDescent="0.15">
      <c r="B3946" s="7"/>
      <c r="C3946" s="91" t="s">
        <v>10</v>
      </c>
      <c r="D3946" s="91"/>
      <c r="E3946" s="91"/>
      <c r="F3946" s="92"/>
      <c r="G3946" s="92"/>
      <c r="H3946" s="97" t="s">
        <v>4</v>
      </c>
      <c r="I3946" s="92" t="s">
        <v>5</v>
      </c>
      <c r="J3946" s="92" t="s">
        <v>6</v>
      </c>
      <c r="K3946" s="92" t="s">
        <v>257</v>
      </c>
      <c r="L3946" s="92" t="s">
        <v>258</v>
      </c>
      <c r="M3946" s="92"/>
    </row>
    <row r="3947" spans="2:13" ht="10" hidden="1" customHeight="1" outlineLevel="1" x14ac:dyDescent="0.15"/>
    <row r="3948" spans="2:13" s="1" customFormat="1" ht="15" hidden="1" customHeight="1" outlineLevel="1" x14ac:dyDescent="0.15">
      <c r="B3948" s="7"/>
      <c r="D3948" s="9" t="s">
        <v>17</v>
      </c>
      <c r="F3948" s="8" t="s">
        <v>9</v>
      </c>
      <c r="H3948" s="29">
        <f>H3944</f>
        <v>0</v>
      </c>
      <c r="I3948" s="29">
        <f>I3944</f>
        <v>0</v>
      </c>
      <c r="J3948" s="29">
        <f>J3944</f>
        <v>0</v>
      </c>
      <c r="K3948" s="29">
        <f>K3944</f>
        <v>0</v>
      </c>
      <c r="L3948" s="29">
        <f>L3944</f>
        <v>0</v>
      </c>
    </row>
    <row r="3949" spans="2:13" ht="4" hidden="1" customHeight="1" outlineLevel="1" x14ac:dyDescent="0.15">
      <c r="D3949" s="9"/>
      <c r="F3949" s="1"/>
      <c r="H3949" s="1"/>
      <c r="I3949" s="1"/>
      <c r="J3949" s="1"/>
      <c r="K3949" s="1"/>
      <c r="L3949" s="1"/>
    </row>
    <row r="3950" spans="2:13" s="1" customFormat="1" ht="15" hidden="1" customHeight="1" outlineLevel="1" x14ac:dyDescent="0.15">
      <c r="B3950" s="7"/>
      <c r="D3950" s="9" t="s">
        <v>249</v>
      </c>
      <c r="F3950" s="8" t="s">
        <v>9</v>
      </c>
      <c r="H3950" s="29">
        <f>IF(H3937&lt;H3926, H3943, 0)</f>
        <v>0</v>
      </c>
      <c r="I3950" s="29">
        <f>IF(I3937&lt;I3926, I3943, 0)</f>
        <v>0</v>
      </c>
      <c r="J3950" s="29">
        <f>IF(J3937&lt;J3926, J3943, 0)</f>
        <v>0</v>
      </c>
      <c r="K3950" s="29">
        <f>IF(K3937&lt;K3926, K3943, 0)</f>
        <v>0</v>
      </c>
      <c r="L3950" s="29">
        <f>IF(L3937&lt;L3926, L3943, 0)</f>
        <v>0</v>
      </c>
    </row>
    <row r="3951" spans="2:13" ht="4" hidden="1" customHeight="1" outlineLevel="1" x14ac:dyDescent="0.15">
      <c r="D3951" s="9"/>
      <c r="F3951" s="1"/>
      <c r="H3951" s="1"/>
      <c r="I3951" s="1"/>
      <c r="J3951" s="1"/>
      <c r="K3951" s="1"/>
      <c r="L3951" s="1"/>
    </row>
    <row r="3952" spans="2:13" s="1" customFormat="1" ht="15" hidden="1" customHeight="1" outlineLevel="1" x14ac:dyDescent="0.15">
      <c r="B3952" s="7"/>
      <c r="D3952" s="9" t="s">
        <v>11</v>
      </c>
      <c r="F3952" s="8" t="str">
        <f>ReportingCurrencyUnitLables</f>
        <v>USD 000s</v>
      </c>
      <c r="H3952" s="29">
        <f>H3926 * H3944 / 1000</f>
        <v>0</v>
      </c>
      <c r="I3952" s="29">
        <f>I3926 * I3944 / 1000</f>
        <v>0</v>
      </c>
      <c r="J3952" s="29">
        <f>J3926 * J3944 / 1000</f>
        <v>0</v>
      </c>
      <c r="K3952" s="29">
        <f>K3926 * K3944 / 1000</f>
        <v>0</v>
      </c>
      <c r="L3952" s="29">
        <f>L3926 * L3944 / 1000</f>
        <v>0</v>
      </c>
    </row>
    <row r="3953" spans="2:13" ht="4" hidden="1" customHeight="1" outlineLevel="1" x14ac:dyDescent="0.15">
      <c r="D3953" s="9"/>
      <c r="F3953" s="1"/>
      <c r="H3953" s="1"/>
      <c r="I3953" s="1"/>
      <c r="J3953" s="1"/>
      <c r="K3953" s="1"/>
      <c r="L3953" s="1"/>
    </row>
    <row r="3954" spans="2:13" s="1" customFormat="1" ht="15" hidden="1" customHeight="1" outlineLevel="1" x14ac:dyDescent="0.15">
      <c r="B3954" s="7"/>
      <c r="D3954" s="9" t="s">
        <v>13</v>
      </c>
      <c r="F3954" s="8" t="s">
        <v>14</v>
      </c>
      <c r="H3954" s="30">
        <f>IF(H3948=0,0,H3950 / H3948)</f>
        <v>0</v>
      </c>
      <c r="I3954" s="30">
        <f>IF(I3948=0,0,I3950 / I3948)</f>
        <v>0</v>
      </c>
      <c r="J3954" s="30">
        <f>IF(J3948=0,0,J3950 / J3948)</f>
        <v>0</v>
      </c>
      <c r="K3954" s="30">
        <f>IF(K3948=0,0,K3950 / K3948)</f>
        <v>0</v>
      </c>
      <c r="L3954" s="30">
        <f>IF(L3948=0,0,L3950 / L3948)</f>
        <v>0</v>
      </c>
    </row>
    <row r="3955" spans="2:13" ht="4" hidden="1" customHeight="1" outlineLevel="1" x14ac:dyDescent="0.15">
      <c r="D3955" s="9"/>
      <c r="F3955" s="1"/>
      <c r="H3955" s="1"/>
      <c r="I3955" s="1"/>
      <c r="J3955" s="1"/>
      <c r="K3955" s="1"/>
      <c r="L3955" s="1"/>
    </row>
    <row r="3956" spans="2:13" ht="15" hidden="1" customHeight="1" outlineLevel="1" x14ac:dyDescent="0.15">
      <c r="D3956" s="9" t="s">
        <v>302</v>
      </c>
      <c r="F3956" s="8" t="str">
        <f>ReportingCurrencyUnitLables</f>
        <v>USD 000s</v>
      </c>
      <c r="G3956" s="1"/>
      <c r="H3956" s="29">
        <f>MAX(0, H3926-H3937) * H3950 / 1000</f>
        <v>0</v>
      </c>
      <c r="I3956" s="29">
        <f t="shared" ref="I3956:L3956" si="127">MAX(0, I3926-I3937) * I3950 / 1000</f>
        <v>0</v>
      </c>
      <c r="J3956" s="29">
        <f t="shared" si="127"/>
        <v>0</v>
      </c>
      <c r="K3956" s="29">
        <f t="shared" si="127"/>
        <v>0</v>
      </c>
      <c r="L3956" s="29">
        <f t="shared" si="127"/>
        <v>0</v>
      </c>
    </row>
    <row r="3957" spans="2:13" ht="4" hidden="1" customHeight="1" outlineLevel="1" x14ac:dyDescent="0.15">
      <c r="D3957" s="9"/>
      <c r="F3957" s="1"/>
      <c r="H3957" s="1"/>
      <c r="I3957" s="1"/>
      <c r="J3957" s="1"/>
      <c r="K3957" s="1"/>
      <c r="L3957" s="1"/>
    </row>
    <row r="3958" spans="2:13" s="1" customFormat="1" ht="15" hidden="1" customHeight="1" outlineLevel="1" x14ac:dyDescent="0.15">
      <c r="B3958" s="7"/>
      <c r="D3958" s="9" t="s">
        <v>252</v>
      </c>
      <c r="F3958" s="8" t="s">
        <v>250</v>
      </c>
      <c r="H3958" s="30">
        <f>IF(H3952=0, 0, H3956/H3952)</f>
        <v>0</v>
      </c>
      <c r="I3958" s="30">
        <f>IF(I3952=0, 0, I3956/I3952)</f>
        <v>0</v>
      </c>
      <c r="J3958" s="30">
        <f>IF(J3952=0, 0, J3956/J3952)</f>
        <v>0</v>
      </c>
      <c r="K3958" s="30">
        <f>IF(K3952=0, 0, K3956/K3952)</f>
        <v>0</v>
      </c>
      <c r="L3958" s="30">
        <f>IF(L3952=0, 0, L3956/L3952)</f>
        <v>0</v>
      </c>
    </row>
    <row r="3959" spans="2:13" ht="4" hidden="1" customHeight="1" outlineLevel="1" x14ac:dyDescent="0.15">
      <c r="D3959" s="9"/>
      <c r="F3959" s="1"/>
      <c r="H3959" s="1"/>
      <c r="I3959" s="1"/>
      <c r="J3959" s="1"/>
      <c r="K3959" s="1"/>
      <c r="L3959" s="1"/>
    </row>
    <row r="3960" spans="2:13" s="1" customFormat="1" ht="15" hidden="1" customHeight="1" outlineLevel="1" x14ac:dyDescent="0.15">
      <c r="B3960" s="7"/>
      <c r="C3960" s="7"/>
      <c r="D3960" s="9" t="s">
        <v>251</v>
      </c>
      <c r="F3960" s="8" t="s">
        <v>259</v>
      </c>
      <c r="H3960" s="31"/>
      <c r="I3960" s="30">
        <f>IF(H3958=0, 0, -(I3958-H3958) / H3958)</f>
        <v>0</v>
      </c>
      <c r="J3960" s="30">
        <f>IF(I3958=0, 0, -(J3958-I3958) / I3958)</f>
        <v>0</v>
      </c>
      <c r="K3960" s="30">
        <f>IF(J3958=0, 0, -(K3958-J3958) / J3958)</f>
        <v>0</v>
      </c>
      <c r="L3960" s="30">
        <f>IF(K3958=0, 0, -(L3958-K3958) / K3958)</f>
        <v>0</v>
      </c>
    </row>
    <row r="3961" spans="2:13" hidden="1" outlineLevel="1" x14ac:dyDescent="0.15"/>
    <row r="3962" spans="2:13" s="1" customFormat="1" ht="18" hidden="1" customHeight="1" outlineLevel="1" x14ac:dyDescent="0.15">
      <c r="B3962" s="7"/>
      <c r="C3962" s="91" t="s">
        <v>241</v>
      </c>
      <c r="D3962" s="91"/>
      <c r="E3962" s="93">
        <f>IF(AND(J3913 = "Yes", OR(ISBLANK(Worker_Type_Filter), Worker_Type_Filter = H3918),
 OR(ISBLANK(Country_Filter), Country_Filter = J3918)), 1, 0)</f>
        <v>1</v>
      </c>
      <c r="F3962" s="92"/>
      <c r="G3962" s="92"/>
      <c r="H3962" s="92" t="s">
        <v>4</v>
      </c>
      <c r="I3962" s="92" t="s">
        <v>5</v>
      </c>
      <c r="J3962" s="92" t="s">
        <v>6</v>
      </c>
      <c r="K3962" s="92" t="s">
        <v>257</v>
      </c>
      <c r="L3962" s="92" t="s">
        <v>258</v>
      </c>
      <c r="M3962" s="92"/>
    </row>
    <row r="3963" spans="2:13" ht="10" hidden="1" customHeight="1" outlineLevel="1" x14ac:dyDescent="0.15">
      <c r="C3963" s="43" t="s">
        <v>248</v>
      </c>
    </row>
    <row r="3964" spans="2:13" ht="4" hidden="1" customHeight="1" outlineLevel="1" x14ac:dyDescent="0.15"/>
    <row r="3965" spans="2:13" s="1" customFormat="1" ht="15" hidden="1" customHeight="1" outlineLevel="1" x14ac:dyDescent="0.15">
      <c r="B3965" s="7"/>
      <c r="C3965" s="19">
        <v>1</v>
      </c>
      <c r="D3965" s="9" t="s">
        <v>17</v>
      </c>
      <c r="F3965" s="8" t="s">
        <v>9</v>
      </c>
      <c r="H3965" s="29">
        <f>H3948 * $E3962</f>
        <v>0</v>
      </c>
      <c r="I3965" s="29">
        <f>I3948 * $E3962</f>
        <v>0</v>
      </c>
      <c r="J3965" s="29">
        <f>J3948 * $E3962</f>
        <v>0</v>
      </c>
      <c r="K3965" s="29">
        <f>K3948 * $E3962</f>
        <v>0</v>
      </c>
      <c r="L3965" s="29">
        <f>L3948 * $E3962</f>
        <v>0</v>
      </c>
    </row>
    <row r="3966" spans="2:13" ht="4" hidden="1" customHeight="1" outlineLevel="1" x14ac:dyDescent="0.15">
      <c r="D3966" s="9"/>
      <c r="F3966" s="1"/>
      <c r="H3966" s="1"/>
      <c r="I3966" s="1"/>
      <c r="J3966" s="1"/>
      <c r="K3966" s="1"/>
      <c r="L3966" s="1"/>
    </row>
    <row r="3967" spans="2:13" s="1" customFormat="1" ht="15" hidden="1" customHeight="1" outlineLevel="1" x14ac:dyDescent="0.15">
      <c r="B3967" s="7"/>
      <c r="C3967" s="19">
        <v>2</v>
      </c>
      <c r="D3967" s="9" t="s">
        <v>249</v>
      </c>
      <c r="F3967" s="8" t="s">
        <v>9</v>
      </c>
      <c r="H3967" s="29">
        <f>H3950 * $E3962</f>
        <v>0</v>
      </c>
      <c r="I3967" s="29">
        <f>I3950 * $E3962</f>
        <v>0</v>
      </c>
      <c r="J3967" s="29">
        <f>J3950 * $E3962</f>
        <v>0</v>
      </c>
      <c r="K3967" s="29">
        <f>K3950 * $E3962</f>
        <v>0</v>
      </c>
      <c r="L3967" s="29">
        <f>L3950 * $E3962</f>
        <v>0</v>
      </c>
    </row>
    <row r="3968" spans="2:13" ht="4" hidden="1" customHeight="1" outlineLevel="1" x14ac:dyDescent="0.15">
      <c r="D3968" s="9"/>
      <c r="F3968" s="1"/>
      <c r="H3968" s="1"/>
      <c r="I3968" s="1"/>
      <c r="J3968" s="1"/>
      <c r="K3968" s="1"/>
      <c r="L3968" s="1"/>
    </row>
    <row r="3969" spans="2:14" s="1" customFormat="1" ht="15" hidden="1" customHeight="1" outlineLevel="1" x14ac:dyDescent="0.15">
      <c r="B3969" s="7"/>
      <c r="C3969" s="19">
        <v>3</v>
      </c>
      <c r="D3969" s="9" t="s">
        <v>11</v>
      </c>
      <c r="F3969" s="8" t="str">
        <f>ReportingCurrencyUnitLables</f>
        <v>USD 000s</v>
      </c>
      <c r="H3969" s="29">
        <f>H3952 * $E3962</f>
        <v>0</v>
      </c>
      <c r="I3969" s="29">
        <f>I3952 * $E3962</f>
        <v>0</v>
      </c>
      <c r="J3969" s="29">
        <f>J3952 * $E3962</f>
        <v>0</v>
      </c>
      <c r="K3969" s="29">
        <f>K3952 * $E3962</f>
        <v>0</v>
      </c>
      <c r="L3969" s="29">
        <f>L3952 * $E3962</f>
        <v>0</v>
      </c>
    </row>
    <row r="3970" spans="2:14" ht="4" hidden="1" customHeight="1" outlineLevel="1" x14ac:dyDescent="0.15">
      <c r="D3970" s="9"/>
      <c r="F3970" s="1"/>
      <c r="H3970" s="1"/>
      <c r="I3970" s="1"/>
      <c r="J3970" s="1"/>
      <c r="K3970" s="1"/>
      <c r="L3970" s="1"/>
    </row>
    <row r="3971" spans="2:14" s="1" customFormat="1" ht="15" hidden="1" customHeight="1" outlineLevel="1" x14ac:dyDescent="0.15">
      <c r="B3971" s="7"/>
      <c r="C3971" s="19">
        <v>4</v>
      </c>
      <c r="D3971" s="9" t="s">
        <v>256</v>
      </c>
      <c r="F3971" s="8" t="str">
        <f>ReportingCurrencyUnitLables</f>
        <v>USD 000s</v>
      </c>
      <c r="H3971" s="29">
        <f>H3956 * $E3962</f>
        <v>0</v>
      </c>
      <c r="I3971" s="29">
        <f>I3956 * $E3962</f>
        <v>0</v>
      </c>
      <c r="J3971" s="29">
        <f>J3956 * $E3962</f>
        <v>0</v>
      </c>
      <c r="K3971" s="29">
        <f>K3956 * $E3962</f>
        <v>0</v>
      </c>
      <c r="L3971" s="29">
        <f>L3956 * $E3962</f>
        <v>0</v>
      </c>
    </row>
    <row r="3972" spans="2:14" ht="4" hidden="1" customHeight="1" outlineLevel="1" x14ac:dyDescent="0.15">
      <c r="D3972" s="9"/>
      <c r="F3972" s="1"/>
      <c r="H3972" s="1"/>
      <c r="I3972" s="1"/>
      <c r="J3972" s="1"/>
      <c r="K3972" s="1"/>
      <c r="L3972" s="1"/>
    </row>
    <row r="3973" spans="2:14" ht="10" hidden="1" customHeight="1" outlineLevel="1" x14ac:dyDescent="0.15">
      <c r="B3973" s="44"/>
      <c r="C3973" s="41"/>
      <c r="D3973" s="41"/>
      <c r="E3973" s="41"/>
      <c r="F3973" s="41"/>
      <c r="G3973" s="41"/>
      <c r="H3973" s="41"/>
      <c r="I3973" s="45"/>
      <c r="J3973" s="45"/>
      <c r="K3973" s="45"/>
      <c r="L3973" s="41"/>
      <c r="M3973" s="41"/>
      <c r="N3973" s="1"/>
    </row>
    <row r="3974" spans="2:14" ht="10" customHeight="1" x14ac:dyDescent="0.15">
      <c r="B3974" s="44"/>
      <c r="C3974" s="41"/>
      <c r="D3974" s="41"/>
      <c r="E3974" s="41"/>
      <c r="F3974" s="41"/>
      <c r="G3974" s="41"/>
      <c r="H3974" s="41"/>
      <c r="I3974" s="45"/>
      <c r="J3974" s="45"/>
      <c r="K3974" s="45"/>
      <c r="L3974" s="41"/>
      <c r="M3974" s="41"/>
      <c r="N3974" s="1"/>
    </row>
    <row r="3975" spans="2:14" s="1" customFormat="1" ht="19" collapsed="1" x14ac:dyDescent="0.15">
      <c r="B3975" s="83" cm="1">
        <f t="array" aca="1" ref="B3975" ca="1">MAX($B$2:OFFSET(B3975,-1,0)+1)</f>
        <v>65</v>
      </c>
      <c r="C3975" s="84" t="str">
        <f>UPPER(J3980) &amp;" / " &amp; K3980  &amp; " / " &amp; L3980 &amp; " / " &amp; H3980</f>
        <v xml:space="preserve"> /  /  / </v>
      </c>
      <c r="D3975" s="84"/>
      <c r="E3975" s="41"/>
      <c r="F3975" s="41"/>
      <c r="G3975" s="41"/>
      <c r="H3975" s="61" t="str">
        <f>IF(COUNTIF(E3977:E4033, "!")&gt;0, "!", "")</f>
        <v/>
      </c>
      <c r="I3975" s="18" t="s">
        <v>240</v>
      </c>
      <c r="J3975" s="2" t="s">
        <v>210</v>
      </c>
      <c r="K3975" s="18" t="s">
        <v>267</v>
      </c>
      <c r="L3975" s="42">
        <f>E4024</f>
        <v>1</v>
      </c>
      <c r="M3975" s="41"/>
    </row>
    <row r="3976" spans="2:14" s="1" customFormat="1" ht="4" hidden="1" customHeight="1" outlineLevel="1" x14ac:dyDescent="0.15">
      <c r="B3976" s="88"/>
      <c r="C3976" s="89"/>
      <c r="D3976" s="89"/>
      <c r="E3976" s="89"/>
      <c r="F3976" s="89"/>
      <c r="G3976" s="89"/>
      <c r="H3976" s="89"/>
      <c r="I3976" s="90"/>
      <c r="J3976" s="90"/>
      <c r="K3976" s="90"/>
      <c r="L3976" s="89"/>
      <c r="M3976" s="89"/>
    </row>
    <row r="3977" spans="2:14" ht="10" hidden="1" customHeight="1" outlineLevel="1" x14ac:dyDescent="0.15"/>
    <row r="3978" spans="2:14" ht="15" hidden="1" customHeight="1" outlineLevel="1" x14ac:dyDescent="0.15">
      <c r="D3978" s="1"/>
      <c r="E3978" s="1"/>
      <c r="H3978" s="4" t="s">
        <v>1</v>
      </c>
      <c r="J3978" s="4" t="s">
        <v>0</v>
      </c>
      <c r="K3978" s="4" t="s">
        <v>209</v>
      </c>
      <c r="L3978" s="4" t="s">
        <v>264</v>
      </c>
    </row>
    <row r="3979" spans="2:14" ht="5" hidden="1" customHeight="1" outlineLevel="1" x14ac:dyDescent="0.15">
      <c r="D3979" s="1"/>
      <c r="E3979" s="1"/>
      <c r="H3979" s="1"/>
      <c r="J3979" s="1"/>
      <c r="K3979" s="1"/>
      <c r="L3979" s="1"/>
    </row>
    <row r="3980" spans="2:14" ht="15" hidden="1" customHeight="1" outlineLevel="1" x14ac:dyDescent="0.15">
      <c r="D3980" s="9" t="s">
        <v>2</v>
      </c>
      <c r="E3980" s="1"/>
      <c r="H3980" s="2"/>
      <c r="J3980" s="2"/>
      <c r="K3980" s="2"/>
      <c r="L3980" s="2"/>
    </row>
    <row r="3981" spans="2:14" hidden="1" outlineLevel="1" x14ac:dyDescent="0.15">
      <c r="D3981" s="1"/>
      <c r="E3981" s="1"/>
      <c r="F3981" s="1"/>
      <c r="H3981" s="1"/>
      <c r="I3981" s="1"/>
      <c r="J3981" s="1"/>
      <c r="K3981" s="1"/>
      <c r="L3981" s="1"/>
    </row>
    <row r="3982" spans="2:14" s="1" customFormat="1" ht="18" hidden="1" customHeight="1" outlineLevel="1" x14ac:dyDescent="0.15">
      <c r="B3982" s="7"/>
      <c r="C3982" s="91" t="s">
        <v>3</v>
      </c>
      <c r="D3982" s="91"/>
      <c r="E3982" s="91"/>
      <c r="F3982" s="92"/>
      <c r="G3982" s="92"/>
      <c r="H3982" s="92" t="s">
        <v>4</v>
      </c>
      <c r="I3982" s="92" t="s">
        <v>5</v>
      </c>
      <c r="J3982" s="92" t="s">
        <v>6</v>
      </c>
      <c r="K3982" s="92" t="s">
        <v>257</v>
      </c>
      <c r="L3982" s="92" t="s">
        <v>258</v>
      </c>
      <c r="M3982" s="92"/>
    </row>
    <row r="3983" spans="2:14" ht="10" hidden="1" customHeight="1" outlineLevel="1" x14ac:dyDescent="0.15">
      <c r="H3983" s="1"/>
      <c r="I3983" s="1"/>
      <c r="J3983" s="1"/>
      <c r="K3983" s="1"/>
      <c r="L3983" s="1"/>
    </row>
    <row r="3984" spans="2:14" s="1" customFormat="1" ht="15" hidden="1" customHeight="1" outlineLevel="1" x14ac:dyDescent="0.15">
      <c r="B3984" s="7"/>
      <c r="D3984" s="9" t="s">
        <v>3</v>
      </c>
      <c r="F3984" s="17" t="s">
        <v>321</v>
      </c>
      <c r="H3984" s="22"/>
      <c r="I3984" s="22"/>
      <c r="J3984" s="22"/>
      <c r="K3984" s="22"/>
      <c r="L3984" s="22"/>
    </row>
    <row r="3985" spans="2:13" ht="4" hidden="1" customHeight="1" outlineLevel="1" x14ac:dyDescent="0.15">
      <c r="D3985" s="1"/>
      <c r="E3985" s="1"/>
      <c r="F3985" s="1"/>
      <c r="H3985" s="1"/>
      <c r="I3985" s="1"/>
      <c r="J3985" s="1"/>
      <c r="K3985" s="1"/>
      <c r="L3985" s="1"/>
    </row>
    <row r="3986" spans="2:13" s="1" customFormat="1" ht="15" hidden="1" customHeight="1" outlineLevel="1" x14ac:dyDescent="0.15">
      <c r="B3986" s="7"/>
      <c r="D3986" s="9" t="s">
        <v>246</v>
      </c>
      <c r="F3986" s="8" t="str">
        <f>F3988 &amp; ":" &amp; F3984</f>
        <v>USD:[currency code]</v>
      </c>
      <c r="H3986" s="24"/>
      <c r="I3986" s="24"/>
      <c r="J3986" s="24"/>
      <c r="K3986" s="24"/>
      <c r="L3986" s="24"/>
    </row>
    <row r="3987" spans="2:13" ht="4" hidden="1" customHeight="1" outlineLevel="1" x14ac:dyDescent="0.15">
      <c r="D3987" s="1"/>
      <c r="E3987" s="1"/>
      <c r="F3987" s="1"/>
      <c r="H3987" s="1"/>
      <c r="I3987" s="1"/>
      <c r="J3987" s="1"/>
      <c r="K3987" s="1"/>
      <c r="L3987" s="1"/>
    </row>
    <row r="3988" spans="2:13" s="1" customFormat="1" ht="15" hidden="1" customHeight="1" outlineLevel="1" x14ac:dyDescent="0.15">
      <c r="B3988" s="7"/>
      <c r="D3988" s="9" t="s">
        <v>16</v>
      </c>
      <c r="F3988" s="8" t="str">
        <f>ReportingCurrency</f>
        <v>USD</v>
      </c>
      <c r="H3988" s="28">
        <f>IF(H3986=0, 0, H3984/H3986)</f>
        <v>0</v>
      </c>
      <c r="I3988" s="28">
        <f>IF(I3986=0, 0, I3984/I3986)</f>
        <v>0</v>
      </c>
      <c r="J3988" s="28">
        <f>IF(J3986=0, 0, J3984/J3986)</f>
        <v>0</v>
      </c>
      <c r="K3988" s="28">
        <f>IF(K3986=0, 0, K3984/K3986)</f>
        <v>0</v>
      </c>
      <c r="L3988" s="28">
        <f>IF(L3986=0, 0, L3984/L3986)</f>
        <v>0</v>
      </c>
    </row>
    <row r="3989" spans="2:13" ht="4" hidden="1" customHeight="1" outlineLevel="1" x14ac:dyDescent="0.15">
      <c r="D3989" s="1"/>
      <c r="E3989" s="1"/>
      <c r="F3989" s="1"/>
      <c r="H3989" s="1"/>
      <c r="I3989" s="1"/>
      <c r="J3989" s="1"/>
      <c r="K3989" s="1"/>
      <c r="L3989" s="1"/>
    </row>
    <row r="3990" spans="2:13" s="1" customFormat="1" ht="15" hidden="1" customHeight="1" outlineLevel="1" x14ac:dyDescent="0.15">
      <c r="B3990" s="7"/>
      <c r="D3990" s="9" t="s">
        <v>253</v>
      </c>
      <c r="F3990" s="8" t="s">
        <v>254</v>
      </c>
      <c r="H3990" s="2"/>
      <c r="I3990" s="2"/>
      <c r="J3990" s="2"/>
      <c r="K3990" s="2"/>
      <c r="L3990" s="2"/>
    </row>
    <row r="3991" spans="2:13" ht="4" hidden="1" customHeight="1" outlineLevel="1" x14ac:dyDescent="0.15">
      <c r="D3991" s="1"/>
      <c r="E3991" s="1"/>
      <c r="F3991" s="1"/>
      <c r="H3991" s="1"/>
      <c r="I3991" s="1"/>
      <c r="J3991" s="1"/>
      <c r="K3991" s="1"/>
      <c r="L3991" s="1"/>
    </row>
    <row r="3992" spans="2:13" s="1" customFormat="1" ht="15" hidden="1" customHeight="1" outlineLevel="1" x14ac:dyDescent="0.15">
      <c r="B3992" s="7"/>
      <c r="D3992" s="9" t="s">
        <v>280</v>
      </c>
      <c r="F3992" s="8" t="s">
        <v>255</v>
      </c>
      <c r="H3992" s="25"/>
      <c r="I3992" s="25"/>
      <c r="J3992" s="25"/>
      <c r="K3992" s="25"/>
      <c r="L3992" s="25"/>
    </row>
    <row r="3993" spans="2:13" hidden="1" outlineLevel="1" x14ac:dyDescent="0.15">
      <c r="D3993" s="1"/>
      <c r="E3993" s="1"/>
      <c r="F3993" s="1"/>
      <c r="H3993" s="1"/>
      <c r="I3993" s="1"/>
      <c r="J3993" s="1"/>
      <c r="K3993" s="1"/>
      <c r="L3993" s="1"/>
    </row>
    <row r="3994" spans="2:13" s="1" customFormat="1" ht="18" hidden="1" customHeight="1" outlineLevel="1" x14ac:dyDescent="0.15">
      <c r="B3994" s="7"/>
      <c r="C3994" s="91" t="s">
        <v>311</v>
      </c>
      <c r="D3994" s="91"/>
      <c r="E3994" s="91"/>
      <c r="F3994" s="92"/>
      <c r="G3994" s="92"/>
      <c r="H3994" s="92" t="s">
        <v>4</v>
      </c>
      <c r="I3994" s="92" t="s">
        <v>5</v>
      </c>
      <c r="J3994" s="92" t="s">
        <v>6</v>
      </c>
      <c r="K3994" s="92" t="s">
        <v>257</v>
      </c>
      <c r="L3994" s="92" t="s">
        <v>258</v>
      </c>
      <c r="M3994" s="92"/>
    </row>
    <row r="3995" spans="2:13" ht="10" hidden="1" customHeight="1" outlineLevel="1" x14ac:dyDescent="0.15">
      <c r="H3995" s="1"/>
      <c r="I3995" s="1"/>
      <c r="J3995" s="1"/>
      <c r="K3995" s="1"/>
      <c r="L3995" s="1"/>
    </row>
    <row r="3996" spans="2:13" s="1" customFormat="1" ht="15" hidden="1" customHeight="1" outlineLevel="1" x14ac:dyDescent="0.15">
      <c r="B3996" s="7"/>
      <c r="C3996" s="62"/>
      <c r="D3996" s="9" t="s">
        <v>318</v>
      </c>
      <c r="E3996"/>
      <c r="F3996" s="58" t="str">
        <f>F3984</f>
        <v>[currency code]</v>
      </c>
      <c r="H3996" s="23"/>
      <c r="I3996" s="23"/>
      <c r="J3996" s="23"/>
      <c r="K3996" s="23"/>
      <c r="L3996" s="23"/>
    </row>
    <row r="3997" spans="2:13" ht="10" hidden="1" customHeight="1" outlineLevel="1" x14ac:dyDescent="0.15">
      <c r="D3997" s="1"/>
      <c r="F3997" s="1"/>
      <c r="H3997" s="1"/>
      <c r="I3997" s="1"/>
      <c r="J3997" s="1"/>
      <c r="K3997" s="1"/>
      <c r="L3997" s="1"/>
    </row>
    <row r="3998" spans="2:13" ht="15" hidden="1" customHeight="1" outlineLevel="1" x14ac:dyDescent="0.15">
      <c r="D3998" s="60"/>
      <c r="F3998" s="1"/>
      <c r="H3998" s="98" t="s">
        <v>312</v>
      </c>
      <c r="I3998" s="1"/>
      <c r="J3998" s="1"/>
      <c r="K3998" s="1"/>
      <c r="L3998" s="1"/>
    </row>
    <row r="3999" spans="2:13" s="1" customFormat="1" ht="15" hidden="1" customHeight="1" outlineLevel="1" x14ac:dyDescent="0.15">
      <c r="B3999" s="7"/>
      <c r="D3999" s="9" t="s">
        <v>319</v>
      </c>
      <c r="E3999"/>
      <c r="F3999" s="8" t="str">
        <f t="shared" ref="F3999" si="128">ReportingCurrency</f>
        <v>USD</v>
      </c>
      <c r="H3999" s="28">
        <f>IF(H3986=0, 0, H3996/H3986)</f>
        <v>0</v>
      </c>
      <c r="I3999" s="28">
        <f>IF(I3986=0, 0, I3996/I3986)</f>
        <v>0</v>
      </c>
      <c r="J3999" s="28">
        <f>IF(J3986=0, 0, J3996/J3986)</f>
        <v>0</v>
      </c>
      <c r="K3999" s="28">
        <f>IF(K3986=0, 0, K3996/K3986)</f>
        <v>0</v>
      </c>
      <c r="L3999" s="28">
        <f>IF(L3986=0, 0, L3996/L3986)</f>
        <v>0</v>
      </c>
    </row>
    <row r="4000" spans="2:13" hidden="1" outlineLevel="1" x14ac:dyDescent="0.15"/>
    <row r="4001" spans="2:13" s="1" customFormat="1" ht="18" hidden="1" customHeight="1" outlineLevel="1" x14ac:dyDescent="0.15">
      <c r="B4001" s="7"/>
      <c r="C4001" s="91" t="s">
        <v>8</v>
      </c>
      <c r="D4001" s="91"/>
      <c r="E4001" s="91"/>
      <c r="F4001" s="92"/>
      <c r="G4001" s="92"/>
      <c r="H4001" s="92" t="s">
        <v>4</v>
      </c>
      <c r="I4001" s="92" t="s">
        <v>5</v>
      </c>
      <c r="J4001" s="92" t="s">
        <v>6</v>
      </c>
      <c r="K4001" s="92" t="s">
        <v>257</v>
      </c>
      <c r="L4001" s="92" t="s">
        <v>258</v>
      </c>
      <c r="M4001" s="92"/>
    </row>
    <row r="4002" spans="2:13" ht="10" hidden="1" customHeight="1" outlineLevel="1" x14ac:dyDescent="0.15">
      <c r="H4002" s="1"/>
      <c r="I4002" s="1"/>
      <c r="J4002" s="1"/>
      <c r="K4002" s="1"/>
      <c r="L4002" s="1"/>
    </row>
    <row r="4003" spans="2:13" ht="15" hidden="1" customHeight="1" outlineLevel="1" x14ac:dyDescent="0.15">
      <c r="D4003" s="9" t="s">
        <v>8</v>
      </c>
      <c r="F4003" s="1"/>
      <c r="H4003" s="99" t="str" cm="1">
        <f t="array" ref="H4003">IF(OR(E4004:E4005 = "!"), "Red alert = missing data","")</f>
        <v/>
      </c>
      <c r="I4003" s="1"/>
      <c r="J4003" s="1"/>
      <c r="K4003" s="1"/>
      <c r="L4003" s="1"/>
    </row>
    <row r="4004" spans="2:13" s="1" customFormat="1" ht="15" hidden="1" customHeight="1" outlineLevel="1" x14ac:dyDescent="0.15">
      <c r="B4004" s="7"/>
      <c r="D4004" s="59" t="s">
        <v>309</v>
      </c>
      <c r="E4004" s="61" t="str" cm="1">
        <f t="array" ref="E4004">IF(MAX((H3999:L3999&gt;=H3988:L3988) * (H3999:L3999 &lt;&gt; 0) * (H4004:L4004=0)) &gt;0, "!", "")</f>
        <v/>
      </c>
      <c r="F4004" s="8" t="s">
        <v>18</v>
      </c>
      <c r="H4004" s="23"/>
      <c r="I4004" s="23"/>
      <c r="J4004" s="23"/>
      <c r="K4004" s="23"/>
      <c r="L4004" s="23"/>
    </row>
    <row r="4005" spans="2:13" s="1" customFormat="1" ht="15" hidden="1" customHeight="1" outlineLevel="1" x14ac:dyDescent="0.15">
      <c r="B4005" s="7"/>
      <c r="D4005" s="59" t="s">
        <v>310</v>
      </c>
      <c r="E4005" s="61" t="str" cm="1">
        <f t="array" ref="E4005">IF(MAX((H3999:L3999&lt;H3988:L3988) * (H3999:L3999 &lt;&gt; 0) * (H4005:L4005=0)) &gt;0, "!", "")</f>
        <v/>
      </c>
      <c r="F4005" s="8" t="s">
        <v>18</v>
      </c>
      <c r="H4005" s="23"/>
      <c r="I4005" s="23"/>
      <c r="J4005" s="23"/>
      <c r="K4005" s="23"/>
      <c r="L4005" s="23"/>
    </row>
    <row r="4006" spans="2:13" s="1" customFormat="1" ht="15" hidden="1" customHeight="1" outlineLevel="1" x14ac:dyDescent="0.15">
      <c r="B4006" s="7"/>
      <c r="D4006" s="59" t="s">
        <v>305</v>
      </c>
      <c r="E4006"/>
      <c r="F4006" s="8" t="s">
        <v>18</v>
      </c>
      <c r="H4006" s="29">
        <f>H4004+IF(H3999&lt;H3988, H4005, 0)</f>
        <v>0</v>
      </c>
      <c r="I4006" s="29">
        <f>I4004+IF(I3999&lt;I3988, I4005, 0)</f>
        <v>0</v>
      </c>
      <c r="J4006" s="29">
        <f>J4004+IF(J3999&lt;J3988, J4005, 0)</f>
        <v>0</v>
      </c>
      <c r="K4006" s="29">
        <f>K4004+IF(K3999&lt;K3988, K4005, 0)</f>
        <v>0</v>
      </c>
      <c r="L4006" s="29">
        <f>L4004+IF(L3999&lt;L3988, L4005, 0)</f>
        <v>0</v>
      </c>
    </row>
    <row r="4007" spans="2:13" hidden="1" outlineLevel="1" x14ac:dyDescent="0.15">
      <c r="D4007" s="1"/>
      <c r="E4007" s="1"/>
      <c r="F4007" s="1"/>
      <c r="H4007" s="1"/>
      <c r="I4007" s="1"/>
      <c r="J4007" s="1"/>
      <c r="K4007" s="1"/>
      <c r="L4007" s="1"/>
    </row>
    <row r="4008" spans="2:13" s="1" customFormat="1" ht="18" hidden="1" customHeight="1" outlineLevel="1" x14ac:dyDescent="0.15">
      <c r="B4008" s="7"/>
      <c r="C4008" s="91" t="s">
        <v>10</v>
      </c>
      <c r="D4008" s="91"/>
      <c r="E4008" s="91"/>
      <c r="F4008" s="92"/>
      <c r="G4008" s="92"/>
      <c r="H4008" s="97" t="s">
        <v>4</v>
      </c>
      <c r="I4008" s="92" t="s">
        <v>5</v>
      </c>
      <c r="J4008" s="92" t="s">
        <v>6</v>
      </c>
      <c r="K4008" s="92" t="s">
        <v>257</v>
      </c>
      <c r="L4008" s="92" t="s">
        <v>258</v>
      </c>
      <c r="M4008" s="92"/>
    </row>
    <row r="4009" spans="2:13" ht="10" hidden="1" customHeight="1" outlineLevel="1" x14ac:dyDescent="0.15"/>
    <row r="4010" spans="2:13" s="1" customFormat="1" ht="15" hidden="1" customHeight="1" outlineLevel="1" x14ac:dyDescent="0.15">
      <c r="B4010" s="7"/>
      <c r="D4010" s="9" t="s">
        <v>17</v>
      </c>
      <c r="F4010" s="8" t="s">
        <v>9</v>
      </c>
      <c r="H4010" s="29">
        <f>H4006</f>
        <v>0</v>
      </c>
      <c r="I4010" s="29">
        <f>I4006</f>
        <v>0</v>
      </c>
      <c r="J4010" s="29">
        <f>J4006</f>
        <v>0</v>
      </c>
      <c r="K4010" s="29">
        <f>K4006</f>
        <v>0</v>
      </c>
      <c r="L4010" s="29">
        <f>L4006</f>
        <v>0</v>
      </c>
    </row>
    <row r="4011" spans="2:13" ht="4" hidden="1" customHeight="1" outlineLevel="1" x14ac:dyDescent="0.15">
      <c r="D4011" s="9"/>
      <c r="F4011" s="1"/>
      <c r="H4011" s="1"/>
      <c r="I4011" s="1"/>
      <c r="J4011" s="1"/>
      <c r="K4011" s="1"/>
      <c r="L4011" s="1"/>
    </row>
    <row r="4012" spans="2:13" s="1" customFormat="1" ht="15" hidden="1" customHeight="1" outlineLevel="1" x14ac:dyDescent="0.15">
      <c r="B4012" s="7"/>
      <c r="D4012" s="9" t="s">
        <v>249</v>
      </c>
      <c r="F4012" s="8" t="s">
        <v>9</v>
      </c>
      <c r="H4012" s="29">
        <f>IF(H3999&lt;H3988, H4005, 0)</f>
        <v>0</v>
      </c>
      <c r="I4012" s="29">
        <f>IF(I3999&lt;I3988, I4005, 0)</f>
        <v>0</v>
      </c>
      <c r="J4012" s="29">
        <f>IF(J3999&lt;J3988, J4005, 0)</f>
        <v>0</v>
      </c>
      <c r="K4012" s="29">
        <f>IF(K3999&lt;K3988, K4005, 0)</f>
        <v>0</v>
      </c>
      <c r="L4012" s="29">
        <f>IF(L3999&lt;L3988, L4005, 0)</f>
        <v>0</v>
      </c>
    </row>
    <row r="4013" spans="2:13" ht="4" hidden="1" customHeight="1" outlineLevel="1" x14ac:dyDescent="0.15">
      <c r="D4013" s="9"/>
      <c r="F4013" s="1"/>
      <c r="H4013" s="1"/>
      <c r="I4013" s="1"/>
      <c r="J4013" s="1"/>
      <c r="K4013" s="1"/>
      <c r="L4013" s="1"/>
    </row>
    <row r="4014" spans="2:13" s="1" customFormat="1" ht="15" hidden="1" customHeight="1" outlineLevel="1" x14ac:dyDescent="0.15">
      <c r="B4014" s="7"/>
      <c r="D4014" s="9" t="s">
        <v>11</v>
      </c>
      <c r="F4014" s="8" t="str">
        <f>ReportingCurrencyUnitLables</f>
        <v>USD 000s</v>
      </c>
      <c r="H4014" s="29">
        <f>H3988 * H4006 / 1000</f>
        <v>0</v>
      </c>
      <c r="I4014" s="29">
        <f>I3988 * I4006 / 1000</f>
        <v>0</v>
      </c>
      <c r="J4014" s="29">
        <f>J3988 * J4006 / 1000</f>
        <v>0</v>
      </c>
      <c r="K4014" s="29">
        <f>K3988 * K4006 / 1000</f>
        <v>0</v>
      </c>
      <c r="L4014" s="29">
        <f>L3988 * L4006 / 1000</f>
        <v>0</v>
      </c>
    </row>
    <row r="4015" spans="2:13" ht="4" hidden="1" customHeight="1" outlineLevel="1" x14ac:dyDescent="0.15">
      <c r="D4015" s="9"/>
      <c r="F4015" s="1"/>
      <c r="H4015" s="1"/>
      <c r="I4015" s="1"/>
      <c r="J4015" s="1"/>
      <c r="K4015" s="1"/>
      <c r="L4015" s="1"/>
    </row>
    <row r="4016" spans="2:13" s="1" customFormat="1" ht="15" hidden="1" customHeight="1" outlineLevel="1" x14ac:dyDescent="0.15">
      <c r="B4016" s="7"/>
      <c r="D4016" s="9" t="s">
        <v>13</v>
      </c>
      <c r="F4016" s="8" t="s">
        <v>14</v>
      </c>
      <c r="H4016" s="30">
        <f>IF(H4010=0,0,H4012 / H4010)</f>
        <v>0</v>
      </c>
      <c r="I4016" s="30">
        <f>IF(I4010=0,0,I4012 / I4010)</f>
        <v>0</v>
      </c>
      <c r="J4016" s="30">
        <f>IF(J4010=0,0,J4012 / J4010)</f>
        <v>0</v>
      </c>
      <c r="K4016" s="30">
        <f>IF(K4010=0,0,K4012 / K4010)</f>
        <v>0</v>
      </c>
      <c r="L4016" s="30">
        <f>IF(L4010=0,0,L4012 / L4010)</f>
        <v>0</v>
      </c>
    </row>
    <row r="4017" spans="2:13" ht="4" hidden="1" customHeight="1" outlineLevel="1" x14ac:dyDescent="0.15">
      <c r="D4017" s="9"/>
      <c r="F4017" s="1"/>
      <c r="H4017" s="1"/>
      <c r="I4017" s="1"/>
      <c r="J4017" s="1"/>
      <c r="K4017" s="1"/>
      <c r="L4017" s="1"/>
    </row>
    <row r="4018" spans="2:13" ht="15" hidden="1" customHeight="1" outlineLevel="1" x14ac:dyDescent="0.15">
      <c r="D4018" s="9" t="s">
        <v>302</v>
      </c>
      <c r="F4018" s="8" t="str">
        <f>ReportingCurrencyUnitLables</f>
        <v>USD 000s</v>
      </c>
      <c r="G4018" s="1"/>
      <c r="H4018" s="29">
        <f>MAX(0, H3988-H3999) * H4012 / 1000</f>
        <v>0</v>
      </c>
      <c r="I4018" s="29">
        <f t="shared" ref="I4018:L4018" si="129">MAX(0, I3988-I3999) * I4012 / 1000</f>
        <v>0</v>
      </c>
      <c r="J4018" s="29">
        <f t="shared" si="129"/>
        <v>0</v>
      </c>
      <c r="K4018" s="29">
        <f t="shared" si="129"/>
        <v>0</v>
      </c>
      <c r="L4018" s="29">
        <f t="shared" si="129"/>
        <v>0</v>
      </c>
    </row>
    <row r="4019" spans="2:13" ht="4" hidden="1" customHeight="1" outlineLevel="1" x14ac:dyDescent="0.15">
      <c r="D4019" s="9"/>
      <c r="F4019" s="1"/>
      <c r="H4019" s="1"/>
      <c r="I4019" s="1"/>
      <c r="J4019" s="1"/>
      <c r="K4019" s="1"/>
      <c r="L4019" s="1"/>
    </row>
    <row r="4020" spans="2:13" s="1" customFormat="1" ht="15" hidden="1" customHeight="1" outlineLevel="1" x14ac:dyDescent="0.15">
      <c r="B4020" s="7"/>
      <c r="D4020" s="9" t="s">
        <v>252</v>
      </c>
      <c r="F4020" s="8" t="s">
        <v>250</v>
      </c>
      <c r="H4020" s="30">
        <f>IF(H4014=0, 0, H4018/H4014)</f>
        <v>0</v>
      </c>
      <c r="I4020" s="30">
        <f>IF(I4014=0, 0, I4018/I4014)</f>
        <v>0</v>
      </c>
      <c r="J4020" s="30">
        <f>IF(J4014=0, 0, J4018/J4014)</f>
        <v>0</v>
      </c>
      <c r="K4020" s="30">
        <f>IF(K4014=0, 0, K4018/K4014)</f>
        <v>0</v>
      </c>
      <c r="L4020" s="30">
        <f>IF(L4014=0, 0, L4018/L4014)</f>
        <v>0</v>
      </c>
    </row>
    <row r="4021" spans="2:13" ht="4" hidden="1" customHeight="1" outlineLevel="1" x14ac:dyDescent="0.15">
      <c r="D4021" s="9"/>
      <c r="F4021" s="1"/>
      <c r="H4021" s="1"/>
      <c r="I4021" s="1"/>
      <c r="J4021" s="1"/>
      <c r="K4021" s="1"/>
      <c r="L4021" s="1"/>
    </row>
    <row r="4022" spans="2:13" s="1" customFormat="1" ht="15" hidden="1" customHeight="1" outlineLevel="1" x14ac:dyDescent="0.15">
      <c r="B4022" s="7"/>
      <c r="C4022" s="7"/>
      <c r="D4022" s="9" t="s">
        <v>251</v>
      </c>
      <c r="F4022" s="8" t="s">
        <v>259</v>
      </c>
      <c r="H4022" s="31"/>
      <c r="I4022" s="30">
        <f>IF(H4020=0, 0, -(I4020-H4020) / H4020)</f>
        <v>0</v>
      </c>
      <c r="J4022" s="30">
        <f>IF(I4020=0, 0, -(J4020-I4020) / I4020)</f>
        <v>0</v>
      </c>
      <c r="K4022" s="30">
        <f>IF(J4020=0, 0, -(K4020-J4020) / J4020)</f>
        <v>0</v>
      </c>
      <c r="L4022" s="30">
        <f>IF(K4020=0, 0, -(L4020-K4020) / K4020)</f>
        <v>0</v>
      </c>
    </row>
    <row r="4023" spans="2:13" hidden="1" outlineLevel="1" x14ac:dyDescent="0.15"/>
    <row r="4024" spans="2:13" s="1" customFormat="1" ht="18" hidden="1" customHeight="1" outlineLevel="1" x14ac:dyDescent="0.15">
      <c r="B4024" s="7"/>
      <c r="C4024" s="91" t="s">
        <v>241</v>
      </c>
      <c r="D4024" s="91"/>
      <c r="E4024" s="93">
        <f>IF(AND(J3975 = "Yes", OR(ISBLANK(Worker_Type_Filter), Worker_Type_Filter = H3980),
 OR(ISBLANK(Country_Filter), Country_Filter = J3980)), 1, 0)</f>
        <v>1</v>
      </c>
      <c r="F4024" s="92"/>
      <c r="G4024" s="92"/>
      <c r="H4024" s="92" t="s">
        <v>4</v>
      </c>
      <c r="I4024" s="92" t="s">
        <v>5</v>
      </c>
      <c r="J4024" s="92" t="s">
        <v>6</v>
      </c>
      <c r="K4024" s="92" t="s">
        <v>257</v>
      </c>
      <c r="L4024" s="92" t="s">
        <v>258</v>
      </c>
      <c r="M4024" s="92"/>
    </row>
    <row r="4025" spans="2:13" ht="10" hidden="1" customHeight="1" outlineLevel="1" x14ac:dyDescent="0.15">
      <c r="C4025" s="43" t="s">
        <v>248</v>
      </c>
    </row>
    <row r="4026" spans="2:13" ht="4" hidden="1" customHeight="1" outlineLevel="1" x14ac:dyDescent="0.15"/>
    <row r="4027" spans="2:13" s="1" customFormat="1" ht="15" hidden="1" customHeight="1" outlineLevel="1" x14ac:dyDescent="0.15">
      <c r="B4027" s="7"/>
      <c r="C4027" s="19">
        <v>1</v>
      </c>
      <c r="D4027" s="9" t="s">
        <v>17</v>
      </c>
      <c r="F4027" s="8" t="s">
        <v>9</v>
      </c>
      <c r="H4027" s="29">
        <f>H4010 * $E4024</f>
        <v>0</v>
      </c>
      <c r="I4027" s="29">
        <f>I4010 * $E4024</f>
        <v>0</v>
      </c>
      <c r="J4027" s="29">
        <f>J4010 * $E4024</f>
        <v>0</v>
      </c>
      <c r="K4027" s="29">
        <f>K4010 * $E4024</f>
        <v>0</v>
      </c>
      <c r="L4027" s="29">
        <f>L4010 * $E4024</f>
        <v>0</v>
      </c>
    </row>
    <row r="4028" spans="2:13" ht="4" hidden="1" customHeight="1" outlineLevel="1" x14ac:dyDescent="0.15">
      <c r="D4028" s="9"/>
      <c r="F4028" s="1"/>
      <c r="H4028" s="1"/>
      <c r="I4028" s="1"/>
      <c r="J4028" s="1"/>
      <c r="K4028" s="1"/>
      <c r="L4028" s="1"/>
    </row>
    <row r="4029" spans="2:13" s="1" customFormat="1" ht="15" hidden="1" customHeight="1" outlineLevel="1" x14ac:dyDescent="0.15">
      <c r="B4029" s="7"/>
      <c r="C4029" s="19">
        <v>2</v>
      </c>
      <c r="D4029" s="9" t="s">
        <v>249</v>
      </c>
      <c r="F4029" s="8" t="s">
        <v>9</v>
      </c>
      <c r="H4029" s="29">
        <f>H4012 * $E4024</f>
        <v>0</v>
      </c>
      <c r="I4029" s="29">
        <f>I4012 * $E4024</f>
        <v>0</v>
      </c>
      <c r="J4029" s="29">
        <f>J4012 * $E4024</f>
        <v>0</v>
      </c>
      <c r="K4029" s="29">
        <f>K4012 * $E4024</f>
        <v>0</v>
      </c>
      <c r="L4029" s="29">
        <f>L4012 * $E4024</f>
        <v>0</v>
      </c>
    </row>
    <row r="4030" spans="2:13" ht="4" hidden="1" customHeight="1" outlineLevel="1" x14ac:dyDescent="0.15">
      <c r="D4030" s="9"/>
      <c r="F4030" s="1"/>
      <c r="H4030" s="1"/>
      <c r="I4030" s="1"/>
      <c r="J4030" s="1"/>
      <c r="K4030" s="1"/>
      <c r="L4030" s="1"/>
    </row>
    <row r="4031" spans="2:13" s="1" customFormat="1" ht="15" hidden="1" customHeight="1" outlineLevel="1" x14ac:dyDescent="0.15">
      <c r="B4031" s="7"/>
      <c r="C4031" s="19">
        <v>3</v>
      </c>
      <c r="D4031" s="9" t="s">
        <v>11</v>
      </c>
      <c r="F4031" s="8" t="str">
        <f>ReportingCurrencyUnitLables</f>
        <v>USD 000s</v>
      </c>
      <c r="H4031" s="29">
        <f>H4014 * $E4024</f>
        <v>0</v>
      </c>
      <c r="I4031" s="29">
        <f>I4014 * $E4024</f>
        <v>0</v>
      </c>
      <c r="J4031" s="29">
        <f>J4014 * $E4024</f>
        <v>0</v>
      </c>
      <c r="K4031" s="29">
        <f>K4014 * $E4024</f>
        <v>0</v>
      </c>
      <c r="L4031" s="29">
        <f>L4014 * $E4024</f>
        <v>0</v>
      </c>
    </row>
    <row r="4032" spans="2:13" ht="4" hidden="1" customHeight="1" outlineLevel="1" x14ac:dyDescent="0.15">
      <c r="D4032" s="9"/>
      <c r="F4032" s="1"/>
      <c r="H4032" s="1"/>
      <c r="I4032" s="1"/>
      <c r="J4032" s="1"/>
      <c r="K4032" s="1"/>
      <c r="L4032" s="1"/>
    </row>
    <row r="4033" spans="2:14" s="1" customFormat="1" ht="15" hidden="1" customHeight="1" outlineLevel="1" x14ac:dyDescent="0.15">
      <c r="B4033" s="7"/>
      <c r="C4033" s="19">
        <v>4</v>
      </c>
      <c r="D4033" s="9" t="s">
        <v>256</v>
      </c>
      <c r="F4033" s="8" t="str">
        <f>ReportingCurrencyUnitLables</f>
        <v>USD 000s</v>
      </c>
      <c r="H4033" s="29">
        <f>H4018 * $E4024</f>
        <v>0</v>
      </c>
      <c r="I4033" s="29">
        <f>I4018 * $E4024</f>
        <v>0</v>
      </c>
      <c r="J4033" s="29">
        <f>J4018 * $E4024</f>
        <v>0</v>
      </c>
      <c r="K4033" s="29">
        <f>K4018 * $E4024</f>
        <v>0</v>
      </c>
      <c r="L4033" s="29">
        <f>L4018 * $E4024</f>
        <v>0</v>
      </c>
    </row>
    <row r="4034" spans="2:14" ht="4" hidden="1" customHeight="1" outlineLevel="1" x14ac:dyDescent="0.15">
      <c r="D4034" s="9"/>
      <c r="F4034" s="1"/>
      <c r="H4034" s="1"/>
      <c r="I4034" s="1"/>
      <c r="J4034" s="1"/>
      <c r="K4034" s="1"/>
      <c r="L4034" s="1"/>
    </row>
    <row r="4035" spans="2:14" ht="10" hidden="1" customHeight="1" outlineLevel="1" x14ac:dyDescent="0.15">
      <c r="B4035" s="44"/>
      <c r="C4035" s="41"/>
      <c r="D4035" s="41"/>
      <c r="E4035" s="41"/>
      <c r="F4035" s="41"/>
      <c r="G4035" s="41"/>
      <c r="H4035" s="41"/>
      <c r="I4035" s="45"/>
      <c r="J4035" s="45"/>
      <c r="K4035" s="45"/>
      <c r="L4035" s="41"/>
      <c r="M4035" s="41"/>
      <c r="N4035" s="1"/>
    </row>
    <row r="4036" spans="2:14" ht="10" customHeight="1" x14ac:dyDescent="0.15">
      <c r="B4036" s="44"/>
      <c r="C4036" s="41"/>
      <c r="D4036" s="41"/>
      <c r="E4036" s="41"/>
      <c r="F4036" s="41"/>
      <c r="G4036" s="41"/>
      <c r="H4036" s="41"/>
      <c r="I4036" s="45"/>
      <c r="J4036" s="45"/>
      <c r="K4036" s="45"/>
      <c r="L4036" s="41"/>
      <c r="M4036" s="41"/>
      <c r="N4036" s="1"/>
    </row>
    <row r="4037" spans="2:14" s="1" customFormat="1" ht="19" collapsed="1" x14ac:dyDescent="0.15">
      <c r="B4037" s="83" cm="1">
        <f t="array" aca="1" ref="B4037" ca="1">MAX($B$2:OFFSET(B4037,-1,0)+1)</f>
        <v>66</v>
      </c>
      <c r="C4037" s="84" t="str">
        <f>UPPER(J4042) &amp;" / " &amp; K4042  &amp; " / " &amp; L4042 &amp; " / " &amp; H4042</f>
        <v xml:space="preserve"> /  /  / </v>
      </c>
      <c r="D4037" s="84"/>
      <c r="E4037" s="41"/>
      <c r="F4037" s="41"/>
      <c r="G4037" s="41"/>
      <c r="H4037" s="61" t="str">
        <f>IF(COUNTIF(E4039:E4095, "!")&gt;0, "!", "")</f>
        <v/>
      </c>
      <c r="I4037" s="18" t="s">
        <v>240</v>
      </c>
      <c r="J4037" s="2" t="s">
        <v>210</v>
      </c>
      <c r="K4037" s="18" t="s">
        <v>267</v>
      </c>
      <c r="L4037" s="42">
        <f>E4086</f>
        <v>1</v>
      </c>
      <c r="M4037" s="41"/>
    </row>
    <row r="4038" spans="2:14" s="1" customFormat="1" ht="4" hidden="1" customHeight="1" outlineLevel="1" x14ac:dyDescent="0.15">
      <c r="B4038" s="88"/>
      <c r="C4038" s="89"/>
      <c r="D4038" s="89"/>
      <c r="E4038" s="89"/>
      <c r="F4038" s="89"/>
      <c r="G4038" s="89"/>
      <c r="H4038" s="89"/>
      <c r="I4038" s="90"/>
      <c r="J4038" s="90"/>
      <c r="K4038" s="90"/>
      <c r="L4038" s="89"/>
      <c r="M4038" s="89"/>
    </row>
    <row r="4039" spans="2:14" ht="10" hidden="1" customHeight="1" outlineLevel="1" x14ac:dyDescent="0.15"/>
    <row r="4040" spans="2:14" ht="15" hidden="1" customHeight="1" outlineLevel="1" x14ac:dyDescent="0.15">
      <c r="D4040" s="1"/>
      <c r="E4040" s="1"/>
      <c r="H4040" s="4" t="s">
        <v>1</v>
      </c>
      <c r="J4040" s="4" t="s">
        <v>0</v>
      </c>
      <c r="K4040" s="4" t="s">
        <v>209</v>
      </c>
      <c r="L4040" s="4" t="s">
        <v>264</v>
      </c>
    </row>
    <row r="4041" spans="2:14" ht="5" hidden="1" customHeight="1" outlineLevel="1" x14ac:dyDescent="0.15">
      <c r="D4041" s="1"/>
      <c r="E4041" s="1"/>
      <c r="H4041" s="1"/>
      <c r="J4041" s="1"/>
      <c r="K4041" s="1"/>
      <c r="L4041" s="1"/>
    </row>
    <row r="4042" spans="2:14" ht="15" hidden="1" customHeight="1" outlineLevel="1" x14ac:dyDescent="0.15">
      <c r="D4042" s="9" t="s">
        <v>2</v>
      </c>
      <c r="E4042" s="1"/>
      <c r="H4042" s="2"/>
      <c r="J4042" s="2"/>
      <c r="K4042" s="2"/>
      <c r="L4042" s="2"/>
    </row>
    <row r="4043" spans="2:14" hidden="1" outlineLevel="1" x14ac:dyDescent="0.15">
      <c r="D4043" s="1"/>
      <c r="E4043" s="1"/>
      <c r="F4043" s="1"/>
      <c r="H4043" s="1"/>
      <c r="I4043" s="1"/>
      <c r="J4043" s="1"/>
      <c r="K4043" s="1"/>
      <c r="L4043" s="1"/>
    </row>
    <row r="4044" spans="2:14" s="1" customFormat="1" ht="18" hidden="1" customHeight="1" outlineLevel="1" x14ac:dyDescent="0.15">
      <c r="B4044" s="7"/>
      <c r="C4044" s="91" t="s">
        <v>3</v>
      </c>
      <c r="D4044" s="91"/>
      <c r="E4044" s="91"/>
      <c r="F4044" s="92"/>
      <c r="G4044" s="92"/>
      <c r="H4044" s="92" t="s">
        <v>4</v>
      </c>
      <c r="I4044" s="92" t="s">
        <v>5</v>
      </c>
      <c r="J4044" s="92" t="s">
        <v>6</v>
      </c>
      <c r="K4044" s="92" t="s">
        <v>257</v>
      </c>
      <c r="L4044" s="92" t="s">
        <v>258</v>
      </c>
      <c r="M4044" s="92"/>
    </row>
    <row r="4045" spans="2:14" ht="10" hidden="1" customHeight="1" outlineLevel="1" x14ac:dyDescent="0.15">
      <c r="H4045" s="1"/>
      <c r="I4045" s="1"/>
      <c r="J4045" s="1"/>
      <c r="K4045" s="1"/>
      <c r="L4045" s="1"/>
    </row>
    <row r="4046" spans="2:14" s="1" customFormat="1" ht="15" hidden="1" customHeight="1" outlineLevel="1" x14ac:dyDescent="0.15">
      <c r="B4046" s="7"/>
      <c r="D4046" s="9" t="s">
        <v>3</v>
      </c>
      <c r="F4046" s="17" t="s">
        <v>321</v>
      </c>
      <c r="H4046" s="22"/>
      <c r="I4046" s="22"/>
      <c r="J4046" s="22"/>
      <c r="K4046" s="22"/>
      <c r="L4046" s="22"/>
    </row>
    <row r="4047" spans="2:14" ht="4" hidden="1" customHeight="1" outlineLevel="1" x14ac:dyDescent="0.15">
      <c r="D4047" s="1"/>
      <c r="E4047" s="1"/>
      <c r="F4047" s="1"/>
      <c r="H4047" s="1"/>
      <c r="I4047" s="1"/>
      <c r="J4047" s="1"/>
      <c r="K4047" s="1"/>
      <c r="L4047" s="1"/>
    </row>
    <row r="4048" spans="2:14" s="1" customFormat="1" ht="15" hidden="1" customHeight="1" outlineLevel="1" x14ac:dyDescent="0.15">
      <c r="B4048" s="7"/>
      <c r="D4048" s="9" t="s">
        <v>246</v>
      </c>
      <c r="F4048" s="8" t="str">
        <f>F4050 &amp; ":" &amp; F4046</f>
        <v>USD:[currency code]</v>
      </c>
      <c r="H4048" s="24"/>
      <c r="I4048" s="24"/>
      <c r="J4048" s="24"/>
      <c r="K4048" s="24"/>
      <c r="L4048" s="24"/>
    </row>
    <row r="4049" spans="2:13" ht="4" hidden="1" customHeight="1" outlineLevel="1" x14ac:dyDescent="0.15">
      <c r="D4049" s="1"/>
      <c r="E4049" s="1"/>
      <c r="F4049" s="1"/>
      <c r="H4049" s="1"/>
      <c r="I4049" s="1"/>
      <c r="J4049" s="1"/>
      <c r="K4049" s="1"/>
      <c r="L4049" s="1"/>
    </row>
    <row r="4050" spans="2:13" s="1" customFormat="1" ht="15" hidden="1" customHeight="1" outlineLevel="1" x14ac:dyDescent="0.15">
      <c r="B4050" s="7"/>
      <c r="D4050" s="9" t="s">
        <v>16</v>
      </c>
      <c r="F4050" s="8" t="str">
        <f>ReportingCurrency</f>
        <v>USD</v>
      </c>
      <c r="H4050" s="28">
        <f>IF(H4048=0, 0, H4046/H4048)</f>
        <v>0</v>
      </c>
      <c r="I4050" s="28">
        <f>IF(I4048=0, 0, I4046/I4048)</f>
        <v>0</v>
      </c>
      <c r="J4050" s="28">
        <f>IF(J4048=0, 0, J4046/J4048)</f>
        <v>0</v>
      </c>
      <c r="K4050" s="28">
        <f>IF(K4048=0, 0, K4046/K4048)</f>
        <v>0</v>
      </c>
      <c r="L4050" s="28">
        <f>IF(L4048=0, 0, L4046/L4048)</f>
        <v>0</v>
      </c>
    </row>
    <row r="4051" spans="2:13" ht="4" hidden="1" customHeight="1" outlineLevel="1" x14ac:dyDescent="0.15">
      <c r="D4051" s="1"/>
      <c r="E4051" s="1"/>
      <c r="F4051" s="1"/>
      <c r="H4051" s="1"/>
      <c r="I4051" s="1"/>
      <c r="J4051" s="1"/>
      <c r="K4051" s="1"/>
      <c r="L4051" s="1"/>
    </row>
    <row r="4052" spans="2:13" s="1" customFormat="1" ht="15" hidden="1" customHeight="1" outlineLevel="1" x14ac:dyDescent="0.15">
      <c r="B4052" s="7"/>
      <c r="D4052" s="9" t="s">
        <v>253</v>
      </c>
      <c r="F4052" s="8" t="s">
        <v>254</v>
      </c>
      <c r="H4052" s="2"/>
      <c r="I4052" s="2"/>
      <c r="J4052" s="2"/>
      <c r="K4052" s="2"/>
      <c r="L4052" s="2"/>
    </row>
    <row r="4053" spans="2:13" ht="4" hidden="1" customHeight="1" outlineLevel="1" x14ac:dyDescent="0.15">
      <c r="D4053" s="1"/>
      <c r="E4053" s="1"/>
      <c r="F4053" s="1"/>
      <c r="H4053" s="1"/>
      <c r="I4053" s="1"/>
      <c r="J4053" s="1"/>
      <c r="K4053" s="1"/>
      <c r="L4053" s="1"/>
    </row>
    <row r="4054" spans="2:13" s="1" customFormat="1" ht="15" hidden="1" customHeight="1" outlineLevel="1" x14ac:dyDescent="0.15">
      <c r="B4054" s="7"/>
      <c r="D4054" s="9" t="s">
        <v>280</v>
      </c>
      <c r="F4054" s="8" t="s">
        <v>255</v>
      </c>
      <c r="H4054" s="25"/>
      <c r="I4054" s="25"/>
      <c r="J4054" s="25"/>
      <c r="K4054" s="25"/>
      <c r="L4054" s="25"/>
    </row>
    <row r="4055" spans="2:13" hidden="1" outlineLevel="1" x14ac:dyDescent="0.15">
      <c r="D4055" s="1"/>
      <c r="E4055" s="1"/>
      <c r="F4055" s="1"/>
      <c r="H4055" s="1"/>
      <c r="I4055" s="1"/>
      <c r="J4055" s="1"/>
      <c r="K4055" s="1"/>
      <c r="L4055" s="1"/>
    </row>
    <row r="4056" spans="2:13" s="1" customFormat="1" ht="18" hidden="1" customHeight="1" outlineLevel="1" x14ac:dyDescent="0.15">
      <c r="B4056" s="7"/>
      <c r="C4056" s="91" t="s">
        <v>311</v>
      </c>
      <c r="D4056" s="91"/>
      <c r="E4056" s="91"/>
      <c r="F4056" s="92"/>
      <c r="G4056" s="92"/>
      <c r="H4056" s="92" t="s">
        <v>4</v>
      </c>
      <c r="I4056" s="92" t="s">
        <v>5</v>
      </c>
      <c r="J4056" s="92" t="s">
        <v>6</v>
      </c>
      <c r="K4056" s="92" t="s">
        <v>257</v>
      </c>
      <c r="L4056" s="92" t="s">
        <v>258</v>
      </c>
      <c r="M4056" s="92"/>
    </row>
    <row r="4057" spans="2:13" ht="10" hidden="1" customHeight="1" outlineLevel="1" x14ac:dyDescent="0.15">
      <c r="H4057" s="1"/>
      <c r="I4057" s="1"/>
      <c r="J4057" s="1"/>
      <c r="K4057" s="1"/>
      <c r="L4057" s="1"/>
    </row>
    <row r="4058" spans="2:13" s="1" customFormat="1" ht="15" hidden="1" customHeight="1" outlineLevel="1" x14ac:dyDescent="0.15">
      <c r="B4058" s="7"/>
      <c r="C4058" s="62"/>
      <c r="D4058" s="9" t="s">
        <v>318</v>
      </c>
      <c r="E4058"/>
      <c r="F4058" s="58" t="str">
        <f>F4046</f>
        <v>[currency code]</v>
      </c>
      <c r="H4058" s="23"/>
      <c r="I4058" s="23"/>
      <c r="J4058" s="23"/>
      <c r="K4058" s="23"/>
      <c r="L4058" s="23"/>
    </row>
    <row r="4059" spans="2:13" ht="10" hidden="1" customHeight="1" outlineLevel="1" x14ac:dyDescent="0.15">
      <c r="D4059" s="1"/>
      <c r="F4059" s="1"/>
      <c r="H4059" s="1"/>
      <c r="I4059" s="1"/>
      <c r="J4059" s="1"/>
      <c r="K4059" s="1"/>
      <c r="L4059" s="1"/>
    </row>
    <row r="4060" spans="2:13" ht="15" hidden="1" customHeight="1" outlineLevel="1" x14ac:dyDescent="0.15">
      <c r="D4060" s="60"/>
      <c r="F4060" s="1"/>
      <c r="H4060" s="98" t="s">
        <v>312</v>
      </c>
      <c r="I4060" s="1"/>
      <c r="J4060" s="1"/>
      <c r="K4060" s="1"/>
      <c r="L4060" s="1"/>
    </row>
    <row r="4061" spans="2:13" s="1" customFormat="1" ht="15" hidden="1" customHeight="1" outlineLevel="1" x14ac:dyDescent="0.15">
      <c r="B4061" s="7"/>
      <c r="D4061" s="9" t="s">
        <v>319</v>
      </c>
      <c r="E4061"/>
      <c r="F4061" s="8" t="str">
        <f t="shared" ref="F4061" si="130">ReportingCurrency</f>
        <v>USD</v>
      </c>
      <c r="H4061" s="28">
        <f>IF(H4048=0, 0, H4058/H4048)</f>
        <v>0</v>
      </c>
      <c r="I4061" s="28">
        <f>IF(I4048=0, 0, I4058/I4048)</f>
        <v>0</v>
      </c>
      <c r="J4061" s="28">
        <f>IF(J4048=0, 0, J4058/J4048)</f>
        <v>0</v>
      </c>
      <c r="K4061" s="28">
        <f>IF(K4048=0, 0, K4058/K4048)</f>
        <v>0</v>
      </c>
      <c r="L4061" s="28">
        <f>IF(L4048=0, 0, L4058/L4048)</f>
        <v>0</v>
      </c>
    </row>
    <row r="4062" spans="2:13" hidden="1" outlineLevel="1" x14ac:dyDescent="0.15"/>
    <row r="4063" spans="2:13" s="1" customFormat="1" ht="18" hidden="1" customHeight="1" outlineLevel="1" x14ac:dyDescent="0.15">
      <c r="B4063" s="7"/>
      <c r="C4063" s="91" t="s">
        <v>8</v>
      </c>
      <c r="D4063" s="91"/>
      <c r="E4063" s="91"/>
      <c r="F4063" s="92"/>
      <c r="G4063" s="92"/>
      <c r="H4063" s="92" t="s">
        <v>4</v>
      </c>
      <c r="I4063" s="92" t="s">
        <v>5</v>
      </c>
      <c r="J4063" s="92" t="s">
        <v>6</v>
      </c>
      <c r="K4063" s="92" t="s">
        <v>257</v>
      </c>
      <c r="L4063" s="92" t="s">
        <v>258</v>
      </c>
      <c r="M4063" s="92"/>
    </row>
    <row r="4064" spans="2:13" ht="10" hidden="1" customHeight="1" outlineLevel="1" x14ac:dyDescent="0.15">
      <c r="H4064" s="1"/>
      <c r="I4064" s="1"/>
      <c r="J4064" s="1"/>
      <c r="K4064" s="1"/>
      <c r="L4064" s="1"/>
    </row>
    <row r="4065" spans="2:13" ht="15" hidden="1" customHeight="1" outlineLevel="1" x14ac:dyDescent="0.15">
      <c r="D4065" s="9" t="s">
        <v>8</v>
      </c>
      <c r="F4065" s="1"/>
      <c r="H4065" s="99" t="str" cm="1">
        <f t="array" ref="H4065">IF(OR(E4066:E4067 = "!"), "Red alert = missing data","")</f>
        <v/>
      </c>
      <c r="I4065" s="1"/>
      <c r="J4065" s="1"/>
      <c r="K4065" s="1"/>
      <c r="L4065" s="1"/>
    </row>
    <row r="4066" spans="2:13" s="1" customFormat="1" ht="15" hidden="1" customHeight="1" outlineLevel="1" x14ac:dyDescent="0.15">
      <c r="B4066" s="7"/>
      <c r="D4066" s="59" t="s">
        <v>309</v>
      </c>
      <c r="E4066" s="61" t="str" cm="1">
        <f t="array" ref="E4066">IF(MAX((H4061:L4061&gt;=H4050:L4050) * (H4061:L4061 &lt;&gt; 0) * (H4066:L4066=0)) &gt;0, "!", "")</f>
        <v/>
      </c>
      <c r="F4066" s="8" t="s">
        <v>18</v>
      </c>
      <c r="H4066" s="23"/>
      <c r="I4066" s="23"/>
      <c r="J4066" s="23"/>
      <c r="K4066" s="23"/>
      <c r="L4066" s="23"/>
    </row>
    <row r="4067" spans="2:13" s="1" customFormat="1" ht="15" hidden="1" customHeight="1" outlineLevel="1" x14ac:dyDescent="0.15">
      <c r="B4067" s="7"/>
      <c r="D4067" s="59" t="s">
        <v>310</v>
      </c>
      <c r="E4067" s="61" t="str" cm="1">
        <f t="array" ref="E4067">IF(MAX((H4061:L4061&lt;H4050:L4050) * (H4061:L4061 &lt;&gt; 0) * (H4067:L4067=0)) &gt;0, "!", "")</f>
        <v/>
      </c>
      <c r="F4067" s="8" t="s">
        <v>18</v>
      </c>
      <c r="H4067" s="23"/>
      <c r="I4067" s="23"/>
      <c r="J4067" s="23"/>
      <c r="K4067" s="23"/>
      <c r="L4067" s="23"/>
    </row>
    <row r="4068" spans="2:13" s="1" customFormat="1" ht="15" hidden="1" customHeight="1" outlineLevel="1" x14ac:dyDescent="0.15">
      <c r="B4068" s="7"/>
      <c r="D4068" s="59" t="s">
        <v>305</v>
      </c>
      <c r="E4068"/>
      <c r="F4068" s="8" t="s">
        <v>18</v>
      </c>
      <c r="H4068" s="29">
        <f>H4066+IF(H4061&lt;H4050, H4067, 0)</f>
        <v>0</v>
      </c>
      <c r="I4068" s="29">
        <f>I4066+IF(I4061&lt;I4050, I4067, 0)</f>
        <v>0</v>
      </c>
      <c r="J4068" s="29">
        <f>J4066+IF(J4061&lt;J4050, J4067, 0)</f>
        <v>0</v>
      </c>
      <c r="K4068" s="29">
        <f>K4066+IF(K4061&lt;K4050, K4067, 0)</f>
        <v>0</v>
      </c>
      <c r="L4068" s="29">
        <f>L4066+IF(L4061&lt;L4050, L4067, 0)</f>
        <v>0</v>
      </c>
    </row>
    <row r="4069" spans="2:13" hidden="1" outlineLevel="1" x14ac:dyDescent="0.15">
      <c r="D4069" s="1"/>
      <c r="E4069" s="1"/>
      <c r="F4069" s="1"/>
      <c r="H4069" s="1"/>
      <c r="I4069" s="1"/>
      <c r="J4069" s="1"/>
      <c r="K4069" s="1"/>
      <c r="L4069" s="1"/>
    </row>
    <row r="4070" spans="2:13" s="1" customFormat="1" ht="18" hidden="1" customHeight="1" outlineLevel="1" x14ac:dyDescent="0.15">
      <c r="B4070" s="7"/>
      <c r="C4070" s="91" t="s">
        <v>10</v>
      </c>
      <c r="D4070" s="91"/>
      <c r="E4070" s="91"/>
      <c r="F4070" s="92"/>
      <c r="G4070" s="92"/>
      <c r="H4070" s="97" t="s">
        <v>4</v>
      </c>
      <c r="I4070" s="92" t="s">
        <v>5</v>
      </c>
      <c r="J4070" s="92" t="s">
        <v>6</v>
      </c>
      <c r="K4070" s="92" t="s">
        <v>257</v>
      </c>
      <c r="L4070" s="92" t="s">
        <v>258</v>
      </c>
      <c r="M4070" s="92"/>
    </row>
    <row r="4071" spans="2:13" ht="10" hidden="1" customHeight="1" outlineLevel="1" x14ac:dyDescent="0.15"/>
    <row r="4072" spans="2:13" s="1" customFormat="1" ht="15" hidden="1" customHeight="1" outlineLevel="1" x14ac:dyDescent="0.15">
      <c r="B4072" s="7"/>
      <c r="D4072" s="9" t="s">
        <v>17</v>
      </c>
      <c r="F4072" s="8" t="s">
        <v>9</v>
      </c>
      <c r="H4072" s="29">
        <f>H4068</f>
        <v>0</v>
      </c>
      <c r="I4072" s="29">
        <f>I4068</f>
        <v>0</v>
      </c>
      <c r="J4072" s="29">
        <f>J4068</f>
        <v>0</v>
      </c>
      <c r="K4072" s="29">
        <f>K4068</f>
        <v>0</v>
      </c>
      <c r="L4072" s="29">
        <f>L4068</f>
        <v>0</v>
      </c>
    </row>
    <row r="4073" spans="2:13" ht="4" hidden="1" customHeight="1" outlineLevel="1" x14ac:dyDescent="0.15">
      <c r="D4073" s="9"/>
      <c r="F4073" s="1"/>
      <c r="H4073" s="1"/>
      <c r="I4073" s="1"/>
      <c r="J4073" s="1"/>
      <c r="K4073" s="1"/>
      <c r="L4073" s="1"/>
    </row>
    <row r="4074" spans="2:13" s="1" customFormat="1" ht="15" hidden="1" customHeight="1" outlineLevel="1" x14ac:dyDescent="0.15">
      <c r="B4074" s="7"/>
      <c r="D4074" s="9" t="s">
        <v>249</v>
      </c>
      <c r="F4074" s="8" t="s">
        <v>9</v>
      </c>
      <c r="H4074" s="29">
        <f>IF(H4061&lt;H4050, H4067, 0)</f>
        <v>0</v>
      </c>
      <c r="I4074" s="29">
        <f>IF(I4061&lt;I4050, I4067, 0)</f>
        <v>0</v>
      </c>
      <c r="J4074" s="29">
        <f>IF(J4061&lt;J4050, J4067, 0)</f>
        <v>0</v>
      </c>
      <c r="K4074" s="29">
        <f>IF(K4061&lt;K4050, K4067, 0)</f>
        <v>0</v>
      </c>
      <c r="L4074" s="29">
        <f>IF(L4061&lt;L4050, L4067, 0)</f>
        <v>0</v>
      </c>
    </row>
    <row r="4075" spans="2:13" ht="4" hidden="1" customHeight="1" outlineLevel="1" x14ac:dyDescent="0.15">
      <c r="D4075" s="9"/>
      <c r="F4075" s="1"/>
      <c r="H4075" s="1"/>
      <c r="I4075" s="1"/>
      <c r="J4075" s="1"/>
      <c r="K4075" s="1"/>
      <c r="L4075" s="1"/>
    </row>
    <row r="4076" spans="2:13" s="1" customFormat="1" ht="15" hidden="1" customHeight="1" outlineLevel="1" x14ac:dyDescent="0.15">
      <c r="B4076" s="7"/>
      <c r="D4076" s="9" t="s">
        <v>11</v>
      </c>
      <c r="F4076" s="8" t="str">
        <f>ReportingCurrencyUnitLables</f>
        <v>USD 000s</v>
      </c>
      <c r="H4076" s="29">
        <f>H4050 * H4068 / 1000</f>
        <v>0</v>
      </c>
      <c r="I4076" s="29">
        <f>I4050 * I4068 / 1000</f>
        <v>0</v>
      </c>
      <c r="J4076" s="29">
        <f>J4050 * J4068 / 1000</f>
        <v>0</v>
      </c>
      <c r="K4076" s="29">
        <f>K4050 * K4068 / 1000</f>
        <v>0</v>
      </c>
      <c r="L4076" s="29">
        <f>L4050 * L4068 / 1000</f>
        <v>0</v>
      </c>
    </row>
    <row r="4077" spans="2:13" ht="4" hidden="1" customHeight="1" outlineLevel="1" x14ac:dyDescent="0.15">
      <c r="D4077" s="9"/>
      <c r="F4077" s="1"/>
      <c r="H4077" s="1"/>
      <c r="I4077" s="1"/>
      <c r="J4077" s="1"/>
      <c r="K4077" s="1"/>
      <c r="L4077" s="1"/>
    </row>
    <row r="4078" spans="2:13" s="1" customFormat="1" ht="15" hidden="1" customHeight="1" outlineLevel="1" x14ac:dyDescent="0.15">
      <c r="B4078" s="7"/>
      <c r="D4078" s="9" t="s">
        <v>13</v>
      </c>
      <c r="F4078" s="8" t="s">
        <v>14</v>
      </c>
      <c r="H4078" s="30">
        <f>IF(H4072=0,0,H4074 / H4072)</f>
        <v>0</v>
      </c>
      <c r="I4078" s="30">
        <f>IF(I4072=0,0,I4074 / I4072)</f>
        <v>0</v>
      </c>
      <c r="J4078" s="30">
        <f>IF(J4072=0,0,J4074 / J4072)</f>
        <v>0</v>
      </c>
      <c r="K4078" s="30">
        <f>IF(K4072=0,0,K4074 / K4072)</f>
        <v>0</v>
      </c>
      <c r="L4078" s="30">
        <f>IF(L4072=0,0,L4074 / L4072)</f>
        <v>0</v>
      </c>
    </row>
    <row r="4079" spans="2:13" ht="4" hidden="1" customHeight="1" outlineLevel="1" x14ac:dyDescent="0.15">
      <c r="D4079" s="9"/>
      <c r="F4079" s="1"/>
      <c r="H4079" s="1"/>
      <c r="I4079" s="1"/>
      <c r="J4079" s="1"/>
      <c r="K4079" s="1"/>
      <c r="L4079" s="1"/>
    </row>
    <row r="4080" spans="2:13" ht="15" hidden="1" customHeight="1" outlineLevel="1" x14ac:dyDescent="0.15">
      <c r="D4080" s="9" t="s">
        <v>302</v>
      </c>
      <c r="F4080" s="8" t="str">
        <f>ReportingCurrencyUnitLables</f>
        <v>USD 000s</v>
      </c>
      <c r="G4080" s="1"/>
      <c r="H4080" s="29">
        <f>MAX(0, H4050-H4061) * H4074 / 1000</f>
        <v>0</v>
      </c>
      <c r="I4080" s="29">
        <f t="shared" ref="I4080:L4080" si="131">MAX(0, I4050-I4061) * I4074 / 1000</f>
        <v>0</v>
      </c>
      <c r="J4080" s="29">
        <f t="shared" si="131"/>
        <v>0</v>
      </c>
      <c r="K4080" s="29">
        <f t="shared" si="131"/>
        <v>0</v>
      </c>
      <c r="L4080" s="29">
        <f t="shared" si="131"/>
        <v>0</v>
      </c>
    </row>
    <row r="4081" spans="2:13" ht="4" hidden="1" customHeight="1" outlineLevel="1" x14ac:dyDescent="0.15">
      <c r="D4081" s="9"/>
      <c r="F4081" s="1"/>
      <c r="H4081" s="1"/>
      <c r="I4081" s="1"/>
      <c r="J4081" s="1"/>
      <c r="K4081" s="1"/>
      <c r="L4081" s="1"/>
    </row>
    <row r="4082" spans="2:13" s="1" customFormat="1" ht="15" hidden="1" customHeight="1" outlineLevel="1" x14ac:dyDescent="0.15">
      <c r="B4082" s="7"/>
      <c r="D4082" s="9" t="s">
        <v>252</v>
      </c>
      <c r="F4082" s="8" t="s">
        <v>250</v>
      </c>
      <c r="H4082" s="30">
        <f>IF(H4076=0, 0, H4080/H4076)</f>
        <v>0</v>
      </c>
      <c r="I4082" s="30">
        <f>IF(I4076=0, 0, I4080/I4076)</f>
        <v>0</v>
      </c>
      <c r="J4082" s="30">
        <f>IF(J4076=0, 0, J4080/J4076)</f>
        <v>0</v>
      </c>
      <c r="K4082" s="30">
        <f>IF(K4076=0, 0, K4080/K4076)</f>
        <v>0</v>
      </c>
      <c r="L4082" s="30">
        <f>IF(L4076=0, 0, L4080/L4076)</f>
        <v>0</v>
      </c>
    </row>
    <row r="4083" spans="2:13" ht="4" hidden="1" customHeight="1" outlineLevel="1" x14ac:dyDescent="0.15">
      <c r="D4083" s="9"/>
      <c r="F4083" s="1"/>
      <c r="H4083" s="1"/>
      <c r="I4083" s="1"/>
      <c r="J4083" s="1"/>
      <c r="K4083" s="1"/>
      <c r="L4083" s="1"/>
    </row>
    <row r="4084" spans="2:13" s="1" customFormat="1" ht="15" hidden="1" customHeight="1" outlineLevel="1" x14ac:dyDescent="0.15">
      <c r="B4084" s="7"/>
      <c r="C4084" s="7"/>
      <c r="D4084" s="9" t="s">
        <v>251</v>
      </c>
      <c r="F4084" s="8" t="s">
        <v>259</v>
      </c>
      <c r="H4084" s="31"/>
      <c r="I4084" s="30">
        <f>IF(H4082=0, 0, -(I4082-H4082) / H4082)</f>
        <v>0</v>
      </c>
      <c r="J4084" s="30">
        <f>IF(I4082=0, 0, -(J4082-I4082) / I4082)</f>
        <v>0</v>
      </c>
      <c r="K4084" s="30">
        <f>IF(J4082=0, 0, -(K4082-J4082) / J4082)</f>
        <v>0</v>
      </c>
      <c r="L4084" s="30">
        <f>IF(K4082=0, 0, -(L4082-K4082) / K4082)</f>
        <v>0</v>
      </c>
    </row>
    <row r="4085" spans="2:13" hidden="1" outlineLevel="1" x14ac:dyDescent="0.15"/>
    <row r="4086" spans="2:13" s="1" customFormat="1" ht="18" hidden="1" customHeight="1" outlineLevel="1" x14ac:dyDescent="0.15">
      <c r="B4086" s="7"/>
      <c r="C4086" s="91" t="s">
        <v>241</v>
      </c>
      <c r="D4086" s="91"/>
      <c r="E4086" s="93">
        <f>IF(AND(J4037 = "Yes", OR(ISBLANK(Worker_Type_Filter), Worker_Type_Filter = H4042),
 OR(ISBLANK(Country_Filter), Country_Filter = J4042)), 1, 0)</f>
        <v>1</v>
      </c>
      <c r="F4086" s="92"/>
      <c r="G4086" s="92"/>
      <c r="H4086" s="92" t="s">
        <v>4</v>
      </c>
      <c r="I4086" s="92" t="s">
        <v>5</v>
      </c>
      <c r="J4086" s="92" t="s">
        <v>6</v>
      </c>
      <c r="K4086" s="92" t="s">
        <v>257</v>
      </c>
      <c r="L4086" s="92" t="s">
        <v>258</v>
      </c>
      <c r="M4086" s="92"/>
    </row>
    <row r="4087" spans="2:13" ht="10" hidden="1" customHeight="1" outlineLevel="1" x14ac:dyDescent="0.15">
      <c r="C4087" s="43" t="s">
        <v>248</v>
      </c>
    </row>
    <row r="4088" spans="2:13" ht="4" hidden="1" customHeight="1" outlineLevel="1" x14ac:dyDescent="0.15"/>
    <row r="4089" spans="2:13" s="1" customFormat="1" ht="15" hidden="1" customHeight="1" outlineLevel="1" x14ac:dyDescent="0.15">
      <c r="B4089" s="7"/>
      <c r="C4089" s="19">
        <v>1</v>
      </c>
      <c r="D4089" s="9" t="s">
        <v>17</v>
      </c>
      <c r="F4089" s="8" t="s">
        <v>9</v>
      </c>
      <c r="H4089" s="29">
        <f>H4072 * $E4086</f>
        <v>0</v>
      </c>
      <c r="I4089" s="29">
        <f>I4072 * $E4086</f>
        <v>0</v>
      </c>
      <c r="J4089" s="29">
        <f>J4072 * $E4086</f>
        <v>0</v>
      </c>
      <c r="K4089" s="29">
        <f>K4072 * $E4086</f>
        <v>0</v>
      </c>
      <c r="L4089" s="29">
        <f>L4072 * $E4086</f>
        <v>0</v>
      </c>
    </row>
    <row r="4090" spans="2:13" ht="4" hidden="1" customHeight="1" outlineLevel="1" x14ac:dyDescent="0.15">
      <c r="D4090" s="9"/>
      <c r="F4090" s="1"/>
      <c r="H4090" s="1"/>
      <c r="I4090" s="1"/>
      <c r="J4090" s="1"/>
      <c r="K4090" s="1"/>
      <c r="L4090" s="1"/>
    </row>
    <row r="4091" spans="2:13" s="1" customFormat="1" ht="15" hidden="1" customHeight="1" outlineLevel="1" x14ac:dyDescent="0.15">
      <c r="B4091" s="7"/>
      <c r="C4091" s="19">
        <v>2</v>
      </c>
      <c r="D4091" s="9" t="s">
        <v>249</v>
      </c>
      <c r="F4091" s="8" t="s">
        <v>9</v>
      </c>
      <c r="H4091" s="29">
        <f>H4074 * $E4086</f>
        <v>0</v>
      </c>
      <c r="I4091" s="29">
        <f>I4074 * $E4086</f>
        <v>0</v>
      </c>
      <c r="J4091" s="29">
        <f>J4074 * $E4086</f>
        <v>0</v>
      </c>
      <c r="K4091" s="29">
        <f>K4074 * $E4086</f>
        <v>0</v>
      </c>
      <c r="L4091" s="29">
        <f>L4074 * $E4086</f>
        <v>0</v>
      </c>
    </row>
    <row r="4092" spans="2:13" ht="4" hidden="1" customHeight="1" outlineLevel="1" x14ac:dyDescent="0.15">
      <c r="D4092" s="9"/>
      <c r="F4092" s="1"/>
      <c r="H4092" s="1"/>
      <c r="I4092" s="1"/>
      <c r="J4092" s="1"/>
      <c r="K4092" s="1"/>
      <c r="L4092" s="1"/>
    </row>
    <row r="4093" spans="2:13" s="1" customFormat="1" ht="15" hidden="1" customHeight="1" outlineLevel="1" x14ac:dyDescent="0.15">
      <c r="B4093" s="7"/>
      <c r="C4093" s="19">
        <v>3</v>
      </c>
      <c r="D4093" s="9" t="s">
        <v>11</v>
      </c>
      <c r="F4093" s="8" t="str">
        <f>ReportingCurrencyUnitLables</f>
        <v>USD 000s</v>
      </c>
      <c r="H4093" s="29">
        <f>H4076 * $E4086</f>
        <v>0</v>
      </c>
      <c r="I4093" s="29">
        <f>I4076 * $E4086</f>
        <v>0</v>
      </c>
      <c r="J4093" s="29">
        <f>J4076 * $E4086</f>
        <v>0</v>
      </c>
      <c r="K4093" s="29">
        <f>K4076 * $E4086</f>
        <v>0</v>
      </c>
      <c r="L4093" s="29">
        <f>L4076 * $E4086</f>
        <v>0</v>
      </c>
    </row>
    <row r="4094" spans="2:13" ht="4" hidden="1" customHeight="1" outlineLevel="1" x14ac:dyDescent="0.15">
      <c r="D4094" s="9"/>
      <c r="F4094" s="1"/>
      <c r="H4094" s="1"/>
      <c r="I4094" s="1"/>
      <c r="J4094" s="1"/>
      <c r="K4094" s="1"/>
      <c r="L4094" s="1"/>
    </row>
    <row r="4095" spans="2:13" s="1" customFormat="1" ht="15" hidden="1" customHeight="1" outlineLevel="1" x14ac:dyDescent="0.15">
      <c r="B4095" s="7"/>
      <c r="C4095" s="19">
        <v>4</v>
      </c>
      <c r="D4095" s="9" t="s">
        <v>256</v>
      </c>
      <c r="F4095" s="8" t="str">
        <f>ReportingCurrencyUnitLables</f>
        <v>USD 000s</v>
      </c>
      <c r="H4095" s="29">
        <f>H4080 * $E4086</f>
        <v>0</v>
      </c>
      <c r="I4095" s="29">
        <f>I4080 * $E4086</f>
        <v>0</v>
      </c>
      <c r="J4095" s="29">
        <f>J4080 * $E4086</f>
        <v>0</v>
      </c>
      <c r="K4095" s="29">
        <f>K4080 * $E4086</f>
        <v>0</v>
      </c>
      <c r="L4095" s="29">
        <f>L4080 * $E4086</f>
        <v>0</v>
      </c>
    </row>
    <row r="4096" spans="2:13" ht="4" hidden="1" customHeight="1" outlineLevel="1" x14ac:dyDescent="0.15">
      <c r="D4096" s="9"/>
      <c r="F4096" s="1"/>
      <c r="H4096" s="1"/>
      <c r="I4096" s="1"/>
      <c r="J4096" s="1"/>
      <c r="K4096" s="1"/>
      <c r="L4096" s="1"/>
    </row>
    <row r="4097" spans="2:14" ht="10" hidden="1" customHeight="1" outlineLevel="1" x14ac:dyDescent="0.15">
      <c r="B4097" s="44"/>
      <c r="C4097" s="41"/>
      <c r="D4097" s="41"/>
      <c r="E4097" s="41"/>
      <c r="F4097" s="41"/>
      <c r="G4097" s="41"/>
      <c r="H4097" s="41"/>
      <c r="I4097" s="45"/>
      <c r="J4097" s="45"/>
      <c r="K4097" s="45"/>
      <c r="L4097" s="41"/>
      <c r="M4097" s="41"/>
      <c r="N4097" s="1"/>
    </row>
    <row r="4098" spans="2:14" ht="10" customHeight="1" x14ac:dyDescent="0.15">
      <c r="B4098" s="44"/>
      <c r="C4098" s="41"/>
      <c r="D4098" s="41"/>
      <c r="E4098" s="41"/>
      <c r="F4098" s="41"/>
      <c r="G4098" s="41"/>
      <c r="H4098" s="41"/>
      <c r="I4098" s="45"/>
      <c r="J4098" s="45"/>
      <c r="K4098" s="45"/>
      <c r="L4098" s="41"/>
      <c r="M4098" s="41"/>
      <c r="N4098" s="1"/>
    </row>
    <row r="4099" spans="2:14" s="1" customFormat="1" ht="19" collapsed="1" x14ac:dyDescent="0.15">
      <c r="B4099" s="83" cm="1">
        <f t="array" aca="1" ref="B4099" ca="1">MAX($B$2:OFFSET(B4099,-1,0)+1)</f>
        <v>67</v>
      </c>
      <c r="C4099" s="84" t="str">
        <f>UPPER(J4104) &amp;" / " &amp; K4104  &amp; " / " &amp; L4104 &amp; " / " &amp; H4104</f>
        <v xml:space="preserve"> /  /  / </v>
      </c>
      <c r="D4099" s="84"/>
      <c r="E4099" s="41"/>
      <c r="F4099" s="41"/>
      <c r="G4099" s="41"/>
      <c r="H4099" s="61" t="str">
        <f>IF(COUNTIF(E4101:E4157, "!")&gt;0, "!", "")</f>
        <v/>
      </c>
      <c r="I4099" s="18" t="s">
        <v>240</v>
      </c>
      <c r="J4099" s="2" t="s">
        <v>210</v>
      </c>
      <c r="K4099" s="18" t="s">
        <v>267</v>
      </c>
      <c r="L4099" s="42">
        <f>E4148</f>
        <v>1</v>
      </c>
      <c r="M4099" s="41"/>
    </row>
    <row r="4100" spans="2:14" s="1" customFormat="1" ht="4" hidden="1" customHeight="1" outlineLevel="1" x14ac:dyDescent="0.15">
      <c r="B4100" s="88"/>
      <c r="C4100" s="89"/>
      <c r="D4100" s="89"/>
      <c r="E4100" s="89"/>
      <c r="F4100" s="89"/>
      <c r="G4100" s="89"/>
      <c r="H4100" s="89"/>
      <c r="I4100" s="90"/>
      <c r="J4100" s="90"/>
      <c r="K4100" s="90"/>
      <c r="L4100" s="89"/>
      <c r="M4100" s="89"/>
    </row>
    <row r="4101" spans="2:14" ht="10" hidden="1" customHeight="1" outlineLevel="1" x14ac:dyDescent="0.15"/>
    <row r="4102" spans="2:14" ht="15" hidden="1" customHeight="1" outlineLevel="1" x14ac:dyDescent="0.15">
      <c r="D4102" s="1"/>
      <c r="E4102" s="1"/>
      <c r="H4102" s="4" t="s">
        <v>1</v>
      </c>
      <c r="J4102" s="4" t="s">
        <v>0</v>
      </c>
      <c r="K4102" s="4" t="s">
        <v>209</v>
      </c>
      <c r="L4102" s="4" t="s">
        <v>264</v>
      </c>
    </row>
    <row r="4103" spans="2:14" ht="5" hidden="1" customHeight="1" outlineLevel="1" x14ac:dyDescent="0.15">
      <c r="D4103" s="1"/>
      <c r="E4103" s="1"/>
      <c r="H4103" s="1"/>
      <c r="J4103" s="1"/>
      <c r="K4103" s="1"/>
      <c r="L4103" s="1"/>
    </row>
    <row r="4104" spans="2:14" ht="15" hidden="1" customHeight="1" outlineLevel="1" x14ac:dyDescent="0.15">
      <c r="D4104" s="9" t="s">
        <v>2</v>
      </c>
      <c r="E4104" s="1"/>
      <c r="H4104" s="2"/>
      <c r="J4104" s="2"/>
      <c r="K4104" s="2"/>
      <c r="L4104" s="2"/>
    </row>
    <row r="4105" spans="2:14" hidden="1" outlineLevel="1" x14ac:dyDescent="0.15">
      <c r="D4105" s="1"/>
      <c r="E4105" s="1"/>
      <c r="F4105" s="1"/>
      <c r="H4105" s="1"/>
      <c r="I4105" s="1"/>
      <c r="J4105" s="1"/>
      <c r="K4105" s="1"/>
      <c r="L4105" s="1"/>
    </row>
    <row r="4106" spans="2:14" s="1" customFormat="1" ht="18" hidden="1" customHeight="1" outlineLevel="1" x14ac:dyDescent="0.15">
      <c r="B4106" s="7"/>
      <c r="C4106" s="91" t="s">
        <v>3</v>
      </c>
      <c r="D4106" s="91"/>
      <c r="E4106" s="91"/>
      <c r="F4106" s="92"/>
      <c r="G4106" s="92"/>
      <c r="H4106" s="92" t="s">
        <v>4</v>
      </c>
      <c r="I4106" s="92" t="s">
        <v>5</v>
      </c>
      <c r="J4106" s="92" t="s">
        <v>6</v>
      </c>
      <c r="K4106" s="92" t="s">
        <v>257</v>
      </c>
      <c r="L4106" s="92" t="s">
        <v>258</v>
      </c>
      <c r="M4106" s="92"/>
    </row>
    <row r="4107" spans="2:14" ht="10" hidden="1" customHeight="1" outlineLevel="1" x14ac:dyDescent="0.15">
      <c r="H4107" s="1"/>
      <c r="I4107" s="1"/>
      <c r="J4107" s="1"/>
      <c r="K4107" s="1"/>
      <c r="L4107" s="1"/>
    </row>
    <row r="4108" spans="2:14" s="1" customFormat="1" ht="15" hidden="1" customHeight="1" outlineLevel="1" x14ac:dyDescent="0.15">
      <c r="B4108" s="7"/>
      <c r="D4108" s="9" t="s">
        <v>3</v>
      </c>
      <c r="F4108" s="17" t="s">
        <v>321</v>
      </c>
      <c r="H4108" s="22"/>
      <c r="I4108" s="22"/>
      <c r="J4108" s="22"/>
      <c r="K4108" s="22"/>
      <c r="L4108" s="22"/>
    </row>
    <row r="4109" spans="2:14" ht="4" hidden="1" customHeight="1" outlineLevel="1" x14ac:dyDescent="0.15">
      <c r="D4109" s="1"/>
      <c r="E4109" s="1"/>
      <c r="F4109" s="1"/>
      <c r="H4109" s="1"/>
      <c r="I4109" s="1"/>
      <c r="J4109" s="1"/>
      <c r="K4109" s="1"/>
      <c r="L4109" s="1"/>
    </row>
    <row r="4110" spans="2:14" s="1" customFormat="1" ht="15" hidden="1" customHeight="1" outlineLevel="1" x14ac:dyDescent="0.15">
      <c r="B4110" s="7"/>
      <c r="D4110" s="9" t="s">
        <v>246</v>
      </c>
      <c r="F4110" s="8" t="str">
        <f>F4112 &amp; ":" &amp; F4108</f>
        <v>USD:[currency code]</v>
      </c>
      <c r="H4110" s="24"/>
      <c r="I4110" s="24"/>
      <c r="J4110" s="24"/>
      <c r="K4110" s="24"/>
      <c r="L4110" s="24"/>
    </row>
    <row r="4111" spans="2:14" ht="4" hidden="1" customHeight="1" outlineLevel="1" x14ac:dyDescent="0.15">
      <c r="D4111" s="1"/>
      <c r="E4111" s="1"/>
      <c r="F4111" s="1"/>
      <c r="H4111" s="1"/>
      <c r="I4111" s="1"/>
      <c r="J4111" s="1"/>
      <c r="K4111" s="1"/>
      <c r="L4111" s="1"/>
    </row>
    <row r="4112" spans="2:14" s="1" customFormat="1" ht="15" hidden="1" customHeight="1" outlineLevel="1" x14ac:dyDescent="0.15">
      <c r="B4112" s="7"/>
      <c r="D4112" s="9" t="s">
        <v>16</v>
      </c>
      <c r="F4112" s="8" t="str">
        <f>ReportingCurrency</f>
        <v>USD</v>
      </c>
      <c r="H4112" s="28">
        <f>IF(H4110=0, 0, H4108/H4110)</f>
        <v>0</v>
      </c>
      <c r="I4112" s="28">
        <f>IF(I4110=0, 0, I4108/I4110)</f>
        <v>0</v>
      </c>
      <c r="J4112" s="28">
        <f>IF(J4110=0, 0, J4108/J4110)</f>
        <v>0</v>
      </c>
      <c r="K4112" s="28">
        <f>IF(K4110=0, 0, K4108/K4110)</f>
        <v>0</v>
      </c>
      <c r="L4112" s="28">
        <f>IF(L4110=0, 0, L4108/L4110)</f>
        <v>0</v>
      </c>
    </row>
    <row r="4113" spans="2:13" ht="4" hidden="1" customHeight="1" outlineLevel="1" x14ac:dyDescent="0.15">
      <c r="D4113" s="1"/>
      <c r="E4113" s="1"/>
      <c r="F4113" s="1"/>
      <c r="H4113" s="1"/>
      <c r="I4113" s="1"/>
      <c r="J4113" s="1"/>
      <c r="K4113" s="1"/>
      <c r="L4113" s="1"/>
    </row>
    <row r="4114" spans="2:13" s="1" customFormat="1" ht="15" hidden="1" customHeight="1" outlineLevel="1" x14ac:dyDescent="0.15">
      <c r="B4114" s="7"/>
      <c r="D4114" s="9" t="s">
        <v>253</v>
      </c>
      <c r="F4114" s="8" t="s">
        <v>254</v>
      </c>
      <c r="H4114" s="2"/>
      <c r="I4114" s="2"/>
      <c r="J4114" s="2"/>
      <c r="K4114" s="2"/>
      <c r="L4114" s="2"/>
    </row>
    <row r="4115" spans="2:13" ht="4" hidden="1" customHeight="1" outlineLevel="1" x14ac:dyDescent="0.15">
      <c r="D4115" s="1"/>
      <c r="E4115" s="1"/>
      <c r="F4115" s="1"/>
      <c r="H4115" s="1"/>
      <c r="I4115" s="1"/>
      <c r="J4115" s="1"/>
      <c r="K4115" s="1"/>
      <c r="L4115" s="1"/>
    </row>
    <row r="4116" spans="2:13" s="1" customFormat="1" ht="15" hidden="1" customHeight="1" outlineLevel="1" x14ac:dyDescent="0.15">
      <c r="B4116" s="7"/>
      <c r="D4116" s="9" t="s">
        <v>280</v>
      </c>
      <c r="F4116" s="8" t="s">
        <v>255</v>
      </c>
      <c r="H4116" s="25"/>
      <c r="I4116" s="25"/>
      <c r="J4116" s="25"/>
      <c r="K4116" s="25"/>
      <c r="L4116" s="25"/>
    </row>
    <row r="4117" spans="2:13" hidden="1" outlineLevel="1" x14ac:dyDescent="0.15">
      <c r="D4117" s="1"/>
      <c r="E4117" s="1"/>
      <c r="F4117" s="1"/>
      <c r="H4117" s="1"/>
      <c r="I4117" s="1"/>
      <c r="J4117" s="1"/>
      <c r="K4117" s="1"/>
      <c r="L4117" s="1"/>
    </row>
    <row r="4118" spans="2:13" s="1" customFormat="1" ht="18" hidden="1" customHeight="1" outlineLevel="1" x14ac:dyDescent="0.15">
      <c r="B4118" s="7"/>
      <c r="C4118" s="91" t="s">
        <v>311</v>
      </c>
      <c r="D4118" s="91"/>
      <c r="E4118" s="91"/>
      <c r="F4118" s="92"/>
      <c r="G4118" s="92"/>
      <c r="H4118" s="92" t="s">
        <v>4</v>
      </c>
      <c r="I4118" s="92" t="s">
        <v>5</v>
      </c>
      <c r="J4118" s="92" t="s">
        <v>6</v>
      </c>
      <c r="K4118" s="92" t="s">
        <v>257</v>
      </c>
      <c r="L4118" s="92" t="s">
        <v>258</v>
      </c>
      <c r="M4118" s="92"/>
    </row>
    <row r="4119" spans="2:13" ht="10" hidden="1" customHeight="1" outlineLevel="1" x14ac:dyDescent="0.15">
      <c r="H4119" s="1"/>
      <c r="I4119" s="1"/>
      <c r="J4119" s="1"/>
      <c r="K4119" s="1"/>
      <c r="L4119" s="1"/>
    </row>
    <row r="4120" spans="2:13" s="1" customFormat="1" ht="15" hidden="1" customHeight="1" outlineLevel="1" x14ac:dyDescent="0.15">
      <c r="B4120" s="7"/>
      <c r="C4120" s="62"/>
      <c r="D4120" s="9" t="s">
        <v>318</v>
      </c>
      <c r="E4120"/>
      <c r="F4120" s="58" t="str">
        <f>F4108</f>
        <v>[currency code]</v>
      </c>
      <c r="H4120" s="23"/>
      <c r="I4120" s="23"/>
      <c r="J4120" s="23"/>
      <c r="K4120" s="23"/>
      <c r="L4120" s="23"/>
    </row>
    <row r="4121" spans="2:13" ht="10" hidden="1" customHeight="1" outlineLevel="1" x14ac:dyDescent="0.15">
      <c r="D4121" s="1"/>
      <c r="F4121" s="1"/>
      <c r="H4121" s="1"/>
      <c r="I4121" s="1"/>
      <c r="J4121" s="1"/>
      <c r="K4121" s="1"/>
      <c r="L4121" s="1"/>
    </row>
    <row r="4122" spans="2:13" ht="15" hidden="1" customHeight="1" outlineLevel="1" x14ac:dyDescent="0.15">
      <c r="D4122" s="60"/>
      <c r="F4122" s="1"/>
      <c r="H4122" s="98" t="s">
        <v>312</v>
      </c>
      <c r="I4122" s="1"/>
      <c r="J4122" s="1"/>
      <c r="K4122" s="1"/>
      <c r="L4122" s="1"/>
    </row>
    <row r="4123" spans="2:13" s="1" customFormat="1" ht="15" hidden="1" customHeight="1" outlineLevel="1" x14ac:dyDescent="0.15">
      <c r="B4123" s="7"/>
      <c r="D4123" s="9" t="s">
        <v>319</v>
      </c>
      <c r="E4123"/>
      <c r="F4123" s="8" t="str">
        <f t="shared" ref="F4123" si="132">ReportingCurrency</f>
        <v>USD</v>
      </c>
      <c r="H4123" s="28">
        <f>IF(H4110=0, 0, H4120/H4110)</f>
        <v>0</v>
      </c>
      <c r="I4123" s="28">
        <f>IF(I4110=0, 0, I4120/I4110)</f>
        <v>0</v>
      </c>
      <c r="J4123" s="28">
        <f>IF(J4110=0, 0, J4120/J4110)</f>
        <v>0</v>
      </c>
      <c r="K4123" s="28">
        <f>IF(K4110=0, 0, K4120/K4110)</f>
        <v>0</v>
      </c>
      <c r="L4123" s="28">
        <f>IF(L4110=0, 0, L4120/L4110)</f>
        <v>0</v>
      </c>
    </row>
    <row r="4124" spans="2:13" hidden="1" outlineLevel="1" x14ac:dyDescent="0.15"/>
    <row r="4125" spans="2:13" s="1" customFormat="1" ht="18" hidden="1" customHeight="1" outlineLevel="1" x14ac:dyDescent="0.15">
      <c r="B4125" s="7"/>
      <c r="C4125" s="91" t="s">
        <v>8</v>
      </c>
      <c r="D4125" s="91"/>
      <c r="E4125" s="91"/>
      <c r="F4125" s="92"/>
      <c r="G4125" s="92"/>
      <c r="H4125" s="92" t="s">
        <v>4</v>
      </c>
      <c r="I4125" s="92" t="s">
        <v>5</v>
      </c>
      <c r="J4125" s="92" t="s">
        <v>6</v>
      </c>
      <c r="K4125" s="92" t="s">
        <v>257</v>
      </c>
      <c r="L4125" s="92" t="s">
        <v>258</v>
      </c>
      <c r="M4125" s="92"/>
    </row>
    <row r="4126" spans="2:13" ht="10" hidden="1" customHeight="1" outlineLevel="1" x14ac:dyDescent="0.15">
      <c r="H4126" s="1"/>
      <c r="I4126" s="1"/>
      <c r="J4126" s="1"/>
      <c r="K4126" s="1"/>
      <c r="L4126" s="1"/>
    </row>
    <row r="4127" spans="2:13" ht="15" hidden="1" customHeight="1" outlineLevel="1" x14ac:dyDescent="0.15">
      <c r="D4127" s="9" t="s">
        <v>8</v>
      </c>
      <c r="F4127" s="1"/>
      <c r="H4127" s="99" t="str" cm="1">
        <f t="array" ref="H4127">IF(OR(E4128:E4129 = "!"), "Red alert = missing data","")</f>
        <v/>
      </c>
      <c r="I4127" s="1"/>
      <c r="J4127" s="1"/>
      <c r="K4127" s="1"/>
      <c r="L4127" s="1"/>
    </row>
    <row r="4128" spans="2:13" s="1" customFormat="1" ht="15" hidden="1" customHeight="1" outlineLevel="1" x14ac:dyDescent="0.15">
      <c r="B4128" s="7"/>
      <c r="D4128" s="59" t="s">
        <v>309</v>
      </c>
      <c r="E4128" s="61" t="str" cm="1">
        <f t="array" ref="E4128">IF(MAX((H4123:L4123&gt;=H4112:L4112) * (H4123:L4123 &lt;&gt; 0) * (H4128:L4128=0)) &gt;0, "!", "")</f>
        <v/>
      </c>
      <c r="F4128" s="8" t="s">
        <v>18</v>
      </c>
      <c r="H4128" s="23"/>
      <c r="I4128" s="23"/>
      <c r="J4128" s="23"/>
      <c r="K4128" s="23"/>
      <c r="L4128" s="23"/>
    </row>
    <row r="4129" spans="2:13" s="1" customFormat="1" ht="15" hidden="1" customHeight="1" outlineLevel="1" x14ac:dyDescent="0.15">
      <c r="B4129" s="7"/>
      <c r="D4129" s="59" t="s">
        <v>310</v>
      </c>
      <c r="E4129" s="61" t="str" cm="1">
        <f t="array" ref="E4129">IF(MAX((H4123:L4123&lt;H4112:L4112) * (H4123:L4123 &lt;&gt; 0) * (H4129:L4129=0)) &gt;0, "!", "")</f>
        <v/>
      </c>
      <c r="F4129" s="8" t="s">
        <v>18</v>
      </c>
      <c r="H4129" s="23"/>
      <c r="I4129" s="23"/>
      <c r="J4129" s="23"/>
      <c r="K4129" s="23"/>
      <c r="L4129" s="23"/>
    </row>
    <row r="4130" spans="2:13" s="1" customFormat="1" ht="15" hidden="1" customHeight="1" outlineLevel="1" x14ac:dyDescent="0.15">
      <c r="B4130" s="7"/>
      <c r="D4130" s="59" t="s">
        <v>305</v>
      </c>
      <c r="E4130"/>
      <c r="F4130" s="8" t="s">
        <v>18</v>
      </c>
      <c r="H4130" s="29">
        <f>H4128+IF(H4123&lt;H4112, H4129, 0)</f>
        <v>0</v>
      </c>
      <c r="I4130" s="29">
        <f>I4128+IF(I4123&lt;I4112, I4129, 0)</f>
        <v>0</v>
      </c>
      <c r="J4130" s="29">
        <f>J4128+IF(J4123&lt;J4112, J4129, 0)</f>
        <v>0</v>
      </c>
      <c r="K4130" s="29">
        <f>K4128+IF(K4123&lt;K4112, K4129, 0)</f>
        <v>0</v>
      </c>
      <c r="L4130" s="29">
        <f>L4128+IF(L4123&lt;L4112, L4129, 0)</f>
        <v>0</v>
      </c>
    </row>
    <row r="4131" spans="2:13" hidden="1" outlineLevel="1" x14ac:dyDescent="0.15">
      <c r="D4131" s="1"/>
      <c r="E4131" s="1"/>
      <c r="F4131" s="1"/>
      <c r="H4131" s="1"/>
      <c r="I4131" s="1"/>
      <c r="J4131" s="1"/>
      <c r="K4131" s="1"/>
      <c r="L4131" s="1"/>
    </row>
    <row r="4132" spans="2:13" s="1" customFormat="1" ht="18" hidden="1" customHeight="1" outlineLevel="1" x14ac:dyDescent="0.15">
      <c r="B4132" s="7"/>
      <c r="C4132" s="91" t="s">
        <v>10</v>
      </c>
      <c r="D4132" s="91"/>
      <c r="E4132" s="91"/>
      <c r="F4132" s="92"/>
      <c r="G4132" s="92"/>
      <c r="H4132" s="97" t="s">
        <v>4</v>
      </c>
      <c r="I4132" s="92" t="s">
        <v>5</v>
      </c>
      <c r="J4132" s="92" t="s">
        <v>6</v>
      </c>
      <c r="K4132" s="92" t="s">
        <v>257</v>
      </c>
      <c r="L4132" s="92" t="s">
        <v>258</v>
      </c>
      <c r="M4132" s="92"/>
    </row>
    <row r="4133" spans="2:13" ht="10" hidden="1" customHeight="1" outlineLevel="1" x14ac:dyDescent="0.15"/>
    <row r="4134" spans="2:13" s="1" customFormat="1" ht="15" hidden="1" customHeight="1" outlineLevel="1" x14ac:dyDescent="0.15">
      <c r="B4134" s="7"/>
      <c r="D4134" s="9" t="s">
        <v>17</v>
      </c>
      <c r="F4134" s="8" t="s">
        <v>9</v>
      </c>
      <c r="H4134" s="29">
        <f>H4130</f>
        <v>0</v>
      </c>
      <c r="I4134" s="29">
        <f>I4130</f>
        <v>0</v>
      </c>
      <c r="J4134" s="29">
        <f>J4130</f>
        <v>0</v>
      </c>
      <c r="K4134" s="29">
        <f>K4130</f>
        <v>0</v>
      </c>
      <c r="L4134" s="29">
        <f>L4130</f>
        <v>0</v>
      </c>
    </row>
    <row r="4135" spans="2:13" ht="4" hidden="1" customHeight="1" outlineLevel="1" x14ac:dyDescent="0.15">
      <c r="D4135" s="9"/>
      <c r="F4135" s="1"/>
      <c r="H4135" s="1"/>
      <c r="I4135" s="1"/>
      <c r="J4135" s="1"/>
      <c r="K4135" s="1"/>
      <c r="L4135" s="1"/>
    </row>
    <row r="4136" spans="2:13" s="1" customFormat="1" ht="15" hidden="1" customHeight="1" outlineLevel="1" x14ac:dyDescent="0.15">
      <c r="B4136" s="7"/>
      <c r="D4136" s="9" t="s">
        <v>249</v>
      </c>
      <c r="F4136" s="8" t="s">
        <v>9</v>
      </c>
      <c r="H4136" s="29">
        <f>IF(H4123&lt;H4112, H4129, 0)</f>
        <v>0</v>
      </c>
      <c r="I4136" s="29">
        <f>IF(I4123&lt;I4112, I4129, 0)</f>
        <v>0</v>
      </c>
      <c r="J4136" s="29">
        <f>IF(J4123&lt;J4112, J4129, 0)</f>
        <v>0</v>
      </c>
      <c r="K4136" s="29">
        <f>IF(K4123&lt;K4112, K4129, 0)</f>
        <v>0</v>
      </c>
      <c r="L4136" s="29">
        <f>IF(L4123&lt;L4112, L4129, 0)</f>
        <v>0</v>
      </c>
    </row>
    <row r="4137" spans="2:13" ht="4" hidden="1" customHeight="1" outlineLevel="1" x14ac:dyDescent="0.15">
      <c r="D4137" s="9"/>
      <c r="F4137" s="1"/>
      <c r="H4137" s="1"/>
      <c r="I4137" s="1"/>
      <c r="J4137" s="1"/>
      <c r="K4137" s="1"/>
      <c r="L4137" s="1"/>
    </row>
    <row r="4138" spans="2:13" s="1" customFormat="1" ht="15" hidden="1" customHeight="1" outlineLevel="1" x14ac:dyDescent="0.15">
      <c r="B4138" s="7"/>
      <c r="D4138" s="9" t="s">
        <v>11</v>
      </c>
      <c r="F4138" s="8" t="str">
        <f>ReportingCurrencyUnitLables</f>
        <v>USD 000s</v>
      </c>
      <c r="H4138" s="29">
        <f>H4112 * H4130 / 1000</f>
        <v>0</v>
      </c>
      <c r="I4138" s="29">
        <f>I4112 * I4130 / 1000</f>
        <v>0</v>
      </c>
      <c r="J4138" s="29">
        <f>J4112 * J4130 / 1000</f>
        <v>0</v>
      </c>
      <c r="K4138" s="29">
        <f>K4112 * K4130 / 1000</f>
        <v>0</v>
      </c>
      <c r="L4138" s="29">
        <f>L4112 * L4130 / 1000</f>
        <v>0</v>
      </c>
    </row>
    <row r="4139" spans="2:13" ht="4" hidden="1" customHeight="1" outlineLevel="1" x14ac:dyDescent="0.15">
      <c r="D4139" s="9"/>
      <c r="F4139" s="1"/>
      <c r="H4139" s="1"/>
      <c r="I4139" s="1"/>
      <c r="J4139" s="1"/>
      <c r="K4139" s="1"/>
      <c r="L4139" s="1"/>
    </row>
    <row r="4140" spans="2:13" s="1" customFormat="1" ht="15" hidden="1" customHeight="1" outlineLevel="1" x14ac:dyDescent="0.15">
      <c r="B4140" s="7"/>
      <c r="D4140" s="9" t="s">
        <v>13</v>
      </c>
      <c r="F4140" s="8" t="s">
        <v>14</v>
      </c>
      <c r="H4140" s="30">
        <f>IF(H4134=0,0,H4136 / H4134)</f>
        <v>0</v>
      </c>
      <c r="I4140" s="30">
        <f>IF(I4134=0,0,I4136 / I4134)</f>
        <v>0</v>
      </c>
      <c r="J4140" s="30">
        <f>IF(J4134=0,0,J4136 / J4134)</f>
        <v>0</v>
      </c>
      <c r="K4140" s="30">
        <f>IF(K4134=0,0,K4136 / K4134)</f>
        <v>0</v>
      </c>
      <c r="L4140" s="30">
        <f>IF(L4134=0,0,L4136 / L4134)</f>
        <v>0</v>
      </c>
    </row>
    <row r="4141" spans="2:13" ht="4" hidden="1" customHeight="1" outlineLevel="1" x14ac:dyDescent="0.15">
      <c r="D4141" s="9"/>
      <c r="F4141" s="1"/>
      <c r="H4141" s="1"/>
      <c r="I4141" s="1"/>
      <c r="J4141" s="1"/>
      <c r="K4141" s="1"/>
      <c r="L4141" s="1"/>
    </row>
    <row r="4142" spans="2:13" ht="15" hidden="1" customHeight="1" outlineLevel="1" x14ac:dyDescent="0.15">
      <c r="D4142" s="9" t="s">
        <v>302</v>
      </c>
      <c r="F4142" s="8" t="str">
        <f>ReportingCurrencyUnitLables</f>
        <v>USD 000s</v>
      </c>
      <c r="G4142" s="1"/>
      <c r="H4142" s="29">
        <f>MAX(0, H4112-H4123) * H4136 / 1000</f>
        <v>0</v>
      </c>
      <c r="I4142" s="29">
        <f t="shared" ref="I4142:L4142" si="133">MAX(0, I4112-I4123) * I4136 / 1000</f>
        <v>0</v>
      </c>
      <c r="J4142" s="29">
        <f t="shared" si="133"/>
        <v>0</v>
      </c>
      <c r="K4142" s="29">
        <f t="shared" si="133"/>
        <v>0</v>
      </c>
      <c r="L4142" s="29">
        <f t="shared" si="133"/>
        <v>0</v>
      </c>
    </row>
    <row r="4143" spans="2:13" ht="4" hidden="1" customHeight="1" outlineLevel="1" x14ac:dyDescent="0.15">
      <c r="D4143" s="9"/>
      <c r="F4143" s="1"/>
      <c r="H4143" s="1"/>
      <c r="I4143" s="1"/>
      <c r="J4143" s="1"/>
      <c r="K4143" s="1"/>
      <c r="L4143" s="1"/>
    </row>
    <row r="4144" spans="2:13" s="1" customFormat="1" ht="15" hidden="1" customHeight="1" outlineLevel="1" x14ac:dyDescent="0.15">
      <c r="B4144" s="7"/>
      <c r="D4144" s="9" t="s">
        <v>252</v>
      </c>
      <c r="F4144" s="8" t="s">
        <v>250</v>
      </c>
      <c r="H4144" s="30">
        <f>IF(H4138=0, 0, H4142/H4138)</f>
        <v>0</v>
      </c>
      <c r="I4144" s="30">
        <f>IF(I4138=0, 0, I4142/I4138)</f>
        <v>0</v>
      </c>
      <c r="J4144" s="30">
        <f>IF(J4138=0, 0, J4142/J4138)</f>
        <v>0</v>
      </c>
      <c r="K4144" s="30">
        <f>IF(K4138=0, 0, K4142/K4138)</f>
        <v>0</v>
      </c>
      <c r="L4144" s="30">
        <f>IF(L4138=0, 0, L4142/L4138)</f>
        <v>0</v>
      </c>
    </row>
    <row r="4145" spans="2:14" ht="4" hidden="1" customHeight="1" outlineLevel="1" x14ac:dyDescent="0.15">
      <c r="D4145" s="9"/>
      <c r="F4145" s="1"/>
      <c r="H4145" s="1"/>
      <c r="I4145" s="1"/>
      <c r="J4145" s="1"/>
      <c r="K4145" s="1"/>
      <c r="L4145" s="1"/>
    </row>
    <row r="4146" spans="2:14" s="1" customFormat="1" ht="15" hidden="1" customHeight="1" outlineLevel="1" x14ac:dyDescent="0.15">
      <c r="B4146" s="7"/>
      <c r="C4146" s="7"/>
      <c r="D4146" s="9" t="s">
        <v>251</v>
      </c>
      <c r="F4146" s="8" t="s">
        <v>259</v>
      </c>
      <c r="H4146" s="31"/>
      <c r="I4146" s="30">
        <f>IF(H4144=0, 0, -(I4144-H4144) / H4144)</f>
        <v>0</v>
      </c>
      <c r="J4146" s="30">
        <f>IF(I4144=0, 0, -(J4144-I4144) / I4144)</f>
        <v>0</v>
      </c>
      <c r="K4146" s="30">
        <f>IF(J4144=0, 0, -(K4144-J4144) / J4144)</f>
        <v>0</v>
      </c>
      <c r="L4146" s="30">
        <f>IF(K4144=0, 0, -(L4144-K4144) / K4144)</f>
        <v>0</v>
      </c>
    </row>
    <row r="4147" spans="2:14" hidden="1" outlineLevel="1" x14ac:dyDescent="0.15"/>
    <row r="4148" spans="2:14" s="1" customFormat="1" ht="18" hidden="1" customHeight="1" outlineLevel="1" x14ac:dyDescent="0.15">
      <c r="B4148" s="7"/>
      <c r="C4148" s="91" t="s">
        <v>241</v>
      </c>
      <c r="D4148" s="91"/>
      <c r="E4148" s="93">
        <f>IF(AND(J4099 = "Yes", OR(ISBLANK(Worker_Type_Filter), Worker_Type_Filter = H4104),
 OR(ISBLANK(Country_Filter), Country_Filter = J4104)), 1, 0)</f>
        <v>1</v>
      </c>
      <c r="F4148" s="92"/>
      <c r="G4148" s="92"/>
      <c r="H4148" s="92" t="s">
        <v>4</v>
      </c>
      <c r="I4148" s="92" t="s">
        <v>5</v>
      </c>
      <c r="J4148" s="92" t="s">
        <v>6</v>
      </c>
      <c r="K4148" s="92" t="s">
        <v>257</v>
      </c>
      <c r="L4148" s="92" t="s">
        <v>258</v>
      </c>
      <c r="M4148" s="92"/>
    </row>
    <row r="4149" spans="2:14" ht="10" hidden="1" customHeight="1" outlineLevel="1" x14ac:dyDescent="0.15">
      <c r="C4149" s="43" t="s">
        <v>248</v>
      </c>
    </row>
    <row r="4150" spans="2:14" ht="4" hidden="1" customHeight="1" outlineLevel="1" x14ac:dyDescent="0.15"/>
    <row r="4151" spans="2:14" s="1" customFormat="1" ht="15" hidden="1" customHeight="1" outlineLevel="1" x14ac:dyDescent="0.15">
      <c r="B4151" s="7"/>
      <c r="C4151" s="19">
        <v>1</v>
      </c>
      <c r="D4151" s="9" t="s">
        <v>17</v>
      </c>
      <c r="F4151" s="8" t="s">
        <v>9</v>
      </c>
      <c r="H4151" s="29">
        <f>H4134 * $E4148</f>
        <v>0</v>
      </c>
      <c r="I4151" s="29">
        <f>I4134 * $E4148</f>
        <v>0</v>
      </c>
      <c r="J4151" s="29">
        <f>J4134 * $E4148</f>
        <v>0</v>
      </c>
      <c r="K4151" s="29">
        <f>K4134 * $E4148</f>
        <v>0</v>
      </c>
      <c r="L4151" s="29">
        <f>L4134 * $E4148</f>
        <v>0</v>
      </c>
    </row>
    <row r="4152" spans="2:14" ht="4" hidden="1" customHeight="1" outlineLevel="1" x14ac:dyDescent="0.15">
      <c r="D4152" s="9"/>
      <c r="F4152" s="1"/>
      <c r="H4152" s="1"/>
      <c r="I4152" s="1"/>
      <c r="J4152" s="1"/>
      <c r="K4152" s="1"/>
      <c r="L4152" s="1"/>
    </row>
    <row r="4153" spans="2:14" s="1" customFormat="1" ht="15" hidden="1" customHeight="1" outlineLevel="1" x14ac:dyDescent="0.15">
      <c r="B4153" s="7"/>
      <c r="C4153" s="19">
        <v>2</v>
      </c>
      <c r="D4153" s="9" t="s">
        <v>249</v>
      </c>
      <c r="F4153" s="8" t="s">
        <v>9</v>
      </c>
      <c r="H4153" s="29">
        <f>H4136 * $E4148</f>
        <v>0</v>
      </c>
      <c r="I4153" s="29">
        <f>I4136 * $E4148</f>
        <v>0</v>
      </c>
      <c r="J4153" s="29">
        <f>J4136 * $E4148</f>
        <v>0</v>
      </c>
      <c r="K4153" s="29">
        <f>K4136 * $E4148</f>
        <v>0</v>
      </c>
      <c r="L4153" s="29">
        <f>L4136 * $E4148</f>
        <v>0</v>
      </c>
    </row>
    <row r="4154" spans="2:14" ht="4" hidden="1" customHeight="1" outlineLevel="1" x14ac:dyDescent="0.15">
      <c r="D4154" s="9"/>
      <c r="F4154" s="1"/>
      <c r="H4154" s="1"/>
      <c r="I4154" s="1"/>
      <c r="J4154" s="1"/>
      <c r="K4154" s="1"/>
      <c r="L4154" s="1"/>
    </row>
    <row r="4155" spans="2:14" s="1" customFormat="1" ht="15" hidden="1" customHeight="1" outlineLevel="1" x14ac:dyDescent="0.15">
      <c r="B4155" s="7"/>
      <c r="C4155" s="19">
        <v>3</v>
      </c>
      <c r="D4155" s="9" t="s">
        <v>11</v>
      </c>
      <c r="F4155" s="8" t="str">
        <f>ReportingCurrencyUnitLables</f>
        <v>USD 000s</v>
      </c>
      <c r="H4155" s="29">
        <f>H4138 * $E4148</f>
        <v>0</v>
      </c>
      <c r="I4155" s="29">
        <f>I4138 * $E4148</f>
        <v>0</v>
      </c>
      <c r="J4155" s="29">
        <f>J4138 * $E4148</f>
        <v>0</v>
      </c>
      <c r="K4155" s="29">
        <f>K4138 * $E4148</f>
        <v>0</v>
      </c>
      <c r="L4155" s="29">
        <f>L4138 * $E4148</f>
        <v>0</v>
      </c>
    </row>
    <row r="4156" spans="2:14" ht="4" hidden="1" customHeight="1" outlineLevel="1" x14ac:dyDescent="0.15">
      <c r="D4156" s="9"/>
      <c r="F4156" s="1"/>
      <c r="H4156" s="1"/>
      <c r="I4156" s="1"/>
      <c r="J4156" s="1"/>
      <c r="K4156" s="1"/>
      <c r="L4156" s="1"/>
    </row>
    <row r="4157" spans="2:14" s="1" customFormat="1" ht="15" hidden="1" customHeight="1" outlineLevel="1" x14ac:dyDescent="0.15">
      <c r="B4157" s="7"/>
      <c r="C4157" s="19">
        <v>4</v>
      </c>
      <c r="D4157" s="9" t="s">
        <v>256</v>
      </c>
      <c r="F4157" s="8" t="str">
        <f>ReportingCurrencyUnitLables</f>
        <v>USD 000s</v>
      </c>
      <c r="H4157" s="29">
        <f>H4142 * $E4148</f>
        <v>0</v>
      </c>
      <c r="I4157" s="29">
        <f>I4142 * $E4148</f>
        <v>0</v>
      </c>
      <c r="J4157" s="29">
        <f>J4142 * $E4148</f>
        <v>0</v>
      </c>
      <c r="K4157" s="29">
        <f>K4142 * $E4148</f>
        <v>0</v>
      </c>
      <c r="L4157" s="29">
        <f>L4142 * $E4148</f>
        <v>0</v>
      </c>
    </row>
    <row r="4158" spans="2:14" ht="4" hidden="1" customHeight="1" outlineLevel="1" x14ac:dyDescent="0.15">
      <c r="D4158" s="9"/>
      <c r="F4158" s="1"/>
      <c r="H4158" s="1"/>
      <c r="I4158" s="1"/>
      <c r="J4158" s="1"/>
      <c r="K4158" s="1"/>
      <c r="L4158" s="1"/>
    </row>
    <row r="4159" spans="2:14" ht="10" hidden="1" customHeight="1" outlineLevel="1" x14ac:dyDescent="0.15">
      <c r="B4159" s="44"/>
      <c r="C4159" s="41"/>
      <c r="D4159" s="41"/>
      <c r="E4159" s="41"/>
      <c r="F4159" s="41"/>
      <c r="G4159" s="41"/>
      <c r="H4159" s="41"/>
      <c r="I4159" s="45"/>
      <c r="J4159" s="45"/>
      <c r="K4159" s="45"/>
      <c r="L4159" s="41"/>
      <c r="M4159" s="41"/>
      <c r="N4159" s="1"/>
    </row>
    <row r="4160" spans="2:14" ht="10" customHeight="1" x14ac:dyDescent="0.15">
      <c r="B4160" s="44"/>
      <c r="C4160" s="41"/>
      <c r="D4160" s="41"/>
      <c r="E4160" s="41"/>
      <c r="F4160" s="41"/>
      <c r="G4160" s="41"/>
      <c r="H4160" s="41"/>
      <c r="I4160" s="45"/>
      <c r="J4160" s="45"/>
      <c r="K4160" s="45"/>
      <c r="L4160" s="41"/>
      <c r="M4160" s="41"/>
      <c r="N4160" s="1"/>
    </row>
    <row r="4161" spans="2:13" s="1" customFormat="1" ht="19" collapsed="1" x14ac:dyDescent="0.15">
      <c r="B4161" s="83" cm="1">
        <f t="array" aca="1" ref="B4161" ca="1">MAX($B$2:OFFSET(B4161,-1,0)+1)</f>
        <v>68</v>
      </c>
      <c r="C4161" s="84" t="str">
        <f>UPPER(J4166) &amp;" / " &amp; K4166  &amp; " / " &amp; L4166 &amp; " / " &amp; H4166</f>
        <v xml:space="preserve"> /  /  / </v>
      </c>
      <c r="D4161" s="84"/>
      <c r="E4161" s="41"/>
      <c r="F4161" s="41"/>
      <c r="G4161" s="41"/>
      <c r="H4161" s="61" t="str">
        <f>IF(COUNTIF(E4163:E4219, "!")&gt;0, "!", "")</f>
        <v/>
      </c>
      <c r="I4161" s="18" t="s">
        <v>240</v>
      </c>
      <c r="J4161" s="2" t="s">
        <v>210</v>
      </c>
      <c r="K4161" s="18" t="s">
        <v>267</v>
      </c>
      <c r="L4161" s="42">
        <f>E4210</f>
        <v>1</v>
      </c>
      <c r="M4161" s="41"/>
    </row>
    <row r="4162" spans="2:13" s="1" customFormat="1" ht="4" hidden="1" customHeight="1" outlineLevel="1" x14ac:dyDescent="0.15">
      <c r="B4162" s="88"/>
      <c r="C4162" s="89"/>
      <c r="D4162" s="89"/>
      <c r="E4162" s="89"/>
      <c r="F4162" s="89"/>
      <c r="G4162" s="89"/>
      <c r="H4162" s="89"/>
      <c r="I4162" s="90"/>
      <c r="J4162" s="90"/>
      <c r="K4162" s="90"/>
      <c r="L4162" s="89"/>
      <c r="M4162" s="89"/>
    </row>
    <row r="4163" spans="2:13" ht="10" hidden="1" customHeight="1" outlineLevel="1" x14ac:dyDescent="0.15"/>
    <row r="4164" spans="2:13" ht="15" hidden="1" customHeight="1" outlineLevel="1" x14ac:dyDescent="0.15">
      <c r="D4164" s="1"/>
      <c r="E4164" s="1"/>
      <c r="H4164" s="4" t="s">
        <v>1</v>
      </c>
      <c r="J4164" s="4" t="s">
        <v>0</v>
      </c>
      <c r="K4164" s="4" t="s">
        <v>209</v>
      </c>
      <c r="L4164" s="4" t="s">
        <v>264</v>
      </c>
    </row>
    <row r="4165" spans="2:13" ht="5" hidden="1" customHeight="1" outlineLevel="1" x14ac:dyDescent="0.15">
      <c r="D4165" s="1"/>
      <c r="E4165" s="1"/>
      <c r="H4165" s="1"/>
      <c r="J4165" s="1"/>
      <c r="K4165" s="1"/>
      <c r="L4165" s="1"/>
    </row>
    <row r="4166" spans="2:13" ht="15" hidden="1" customHeight="1" outlineLevel="1" x14ac:dyDescent="0.15">
      <c r="D4166" s="9" t="s">
        <v>2</v>
      </c>
      <c r="E4166" s="1"/>
      <c r="H4166" s="2"/>
      <c r="J4166" s="2"/>
      <c r="K4166" s="2"/>
      <c r="L4166" s="2"/>
    </row>
    <row r="4167" spans="2:13" hidden="1" outlineLevel="1" x14ac:dyDescent="0.15">
      <c r="D4167" s="1"/>
      <c r="E4167" s="1"/>
      <c r="F4167" s="1"/>
      <c r="H4167" s="1"/>
      <c r="I4167" s="1"/>
      <c r="J4167" s="1"/>
      <c r="K4167" s="1"/>
      <c r="L4167" s="1"/>
    </row>
    <row r="4168" spans="2:13" s="1" customFormat="1" ht="18" hidden="1" customHeight="1" outlineLevel="1" x14ac:dyDescent="0.15">
      <c r="B4168" s="7"/>
      <c r="C4168" s="91" t="s">
        <v>3</v>
      </c>
      <c r="D4168" s="91"/>
      <c r="E4168" s="91"/>
      <c r="F4168" s="92"/>
      <c r="G4168" s="92"/>
      <c r="H4168" s="92" t="s">
        <v>4</v>
      </c>
      <c r="I4168" s="92" t="s">
        <v>5</v>
      </c>
      <c r="J4168" s="92" t="s">
        <v>6</v>
      </c>
      <c r="K4168" s="92" t="s">
        <v>257</v>
      </c>
      <c r="L4168" s="92" t="s">
        <v>258</v>
      </c>
      <c r="M4168" s="92"/>
    </row>
    <row r="4169" spans="2:13" ht="10" hidden="1" customHeight="1" outlineLevel="1" x14ac:dyDescent="0.15">
      <c r="H4169" s="1"/>
      <c r="I4169" s="1"/>
      <c r="J4169" s="1"/>
      <c r="K4169" s="1"/>
      <c r="L4169" s="1"/>
    </row>
    <row r="4170" spans="2:13" s="1" customFormat="1" ht="15" hidden="1" customHeight="1" outlineLevel="1" x14ac:dyDescent="0.15">
      <c r="B4170" s="7"/>
      <c r="D4170" s="9" t="s">
        <v>3</v>
      </c>
      <c r="F4170" s="17" t="s">
        <v>321</v>
      </c>
      <c r="H4170" s="22"/>
      <c r="I4170" s="22"/>
      <c r="J4170" s="22"/>
      <c r="K4170" s="22"/>
      <c r="L4170" s="22"/>
    </row>
    <row r="4171" spans="2:13" ht="4" hidden="1" customHeight="1" outlineLevel="1" x14ac:dyDescent="0.15">
      <c r="D4171" s="1"/>
      <c r="E4171" s="1"/>
      <c r="F4171" s="1"/>
      <c r="H4171" s="1"/>
      <c r="I4171" s="1"/>
      <c r="J4171" s="1"/>
      <c r="K4171" s="1"/>
      <c r="L4171" s="1"/>
    </row>
    <row r="4172" spans="2:13" s="1" customFormat="1" ht="15" hidden="1" customHeight="1" outlineLevel="1" x14ac:dyDescent="0.15">
      <c r="B4172" s="7"/>
      <c r="D4172" s="9" t="s">
        <v>246</v>
      </c>
      <c r="F4172" s="8" t="str">
        <f>F4174 &amp; ":" &amp; F4170</f>
        <v>USD:[currency code]</v>
      </c>
      <c r="H4172" s="24"/>
      <c r="I4172" s="24"/>
      <c r="J4172" s="24"/>
      <c r="K4172" s="24"/>
      <c r="L4172" s="24"/>
    </row>
    <row r="4173" spans="2:13" ht="4" hidden="1" customHeight="1" outlineLevel="1" x14ac:dyDescent="0.15">
      <c r="D4173" s="1"/>
      <c r="E4173" s="1"/>
      <c r="F4173" s="1"/>
      <c r="H4173" s="1"/>
      <c r="I4173" s="1"/>
      <c r="J4173" s="1"/>
      <c r="K4173" s="1"/>
      <c r="L4173" s="1"/>
    </row>
    <row r="4174" spans="2:13" s="1" customFormat="1" ht="15" hidden="1" customHeight="1" outlineLevel="1" x14ac:dyDescent="0.15">
      <c r="B4174" s="7"/>
      <c r="D4174" s="9" t="s">
        <v>16</v>
      </c>
      <c r="F4174" s="8" t="str">
        <f>ReportingCurrency</f>
        <v>USD</v>
      </c>
      <c r="H4174" s="28">
        <f>IF(H4172=0, 0, H4170/H4172)</f>
        <v>0</v>
      </c>
      <c r="I4174" s="28">
        <f>IF(I4172=0, 0, I4170/I4172)</f>
        <v>0</v>
      </c>
      <c r="J4174" s="28">
        <f>IF(J4172=0, 0, J4170/J4172)</f>
        <v>0</v>
      </c>
      <c r="K4174" s="28">
        <f>IF(K4172=0, 0, K4170/K4172)</f>
        <v>0</v>
      </c>
      <c r="L4174" s="28">
        <f>IF(L4172=0, 0, L4170/L4172)</f>
        <v>0</v>
      </c>
    </row>
    <row r="4175" spans="2:13" ht="4" hidden="1" customHeight="1" outlineLevel="1" x14ac:dyDescent="0.15">
      <c r="D4175" s="1"/>
      <c r="E4175" s="1"/>
      <c r="F4175" s="1"/>
      <c r="H4175" s="1"/>
      <c r="I4175" s="1"/>
      <c r="J4175" s="1"/>
      <c r="K4175" s="1"/>
      <c r="L4175" s="1"/>
    </row>
    <row r="4176" spans="2:13" s="1" customFormat="1" ht="15" hidden="1" customHeight="1" outlineLevel="1" x14ac:dyDescent="0.15">
      <c r="B4176" s="7"/>
      <c r="D4176" s="9" t="s">
        <v>253</v>
      </c>
      <c r="F4176" s="8" t="s">
        <v>254</v>
      </c>
      <c r="H4176" s="2"/>
      <c r="I4176" s="2"/>
      <c r="J4176" s="2"/>
      <c r="K4176" s="2"/>
      <c r="L4176" s="2"/>
    </row>
    <row r="4177" spans="2:13" ht="4" hidden="1" customHeight="1" outlineLevel="1" x14ac:dyDescent="0.15">
      <c r="D4177" s="1"/>
      <c r="E4177" s="1"/>
      <c r="F4177" s="1"/>
      <c r="H4177" s="1"/>
      <c r="I4177" s="1"/>
      <c r="J4177" s="1"/>
      <c r="K4177" s="1"/>
      <c r="L4177" s="1"/>
    </row>
    <row r="4178" spans="2:13" s="1" customFormat="1" ht="15" hidden="1" customHeight="1" outlineLevel="1" x14ac:dyDescent="0.15">
      <c r="B4178" s="7"/>
      <c r="D4178" s="9" t="s">
        <v>280</v>
      </c>
      <c r="F4178" s="8" t="s">
        <v>255</v>
      </c>
      <c r="H4178" s="25"/>
      <c r="I4178" s="25"/>
      <c r="J4178" s="25"/>
      <c r="K4178" s="25"/>
      <c r="L4178" s="25"/>
    </row>
    <row r="4179" spans="2:13" hidden="1" outlineLevel="1" x14ac:dyDescent="0.15">
      <c r="D4179" s="1"/>
      <c r="E4179" s="1"/>
      <c r="F4179" s="1"/>
      <c r="H4179" s="1"/>
      <c r="I4179" s="1"/>
      <c r="J4179" s="1"/>
      <c r="K4179" s="1"/>
      <c r="L4179" s="1"/>
    </row>
    <row r="4180" spans="2:13" s="1" customFormat="1" ht="18" hidden="1" customHeight="1" outlineLevel="1" x14ac:dyDescent="0.15">
      <c r="B4180" s="7"/>
      <c r="C4180" s="91" t="s">
        <v>311</v>
      </c>
      <c r="D4180" s="91"/>
      <c r="E4180" s="91"/>
      <c r="F4180" s="92"/>
      <c r="G4180" s="92"/>
      <c r="H4180" s="92" t="s">
        <v>4</v>
      </c>
      <c r="I4180" s="92" t="s">
        <v>5</v>
      </c>
      <c r="J4180" s="92" t="s">
        <v>6</v>
      </c>
      <c r="K4180" s="92" t="s">
        <v>257</v>
      </c>
      <c r="L4180" s="92" t="s">
        <v>258</v>
      </c>
      <c r="M4180" s="92"/>
    </row>
    <row r="4181" spans="2:13" ht="10" hidden="1" customHeight="1" outlineLevel="1" x14ac:dyDescent="0.15">
      <c r="H4181" s="1"/>
      <c r="I4181" s="1"/>
      <c r="J4181" s="1"/>
      <c r="K4181" s="1"/>
      <c r="L4181" s="1"/>
    </row>
    <row r="4182" spans="2:13" s="1" customFormat="1" ht="15" hidden="1" customHeight="1" outlineLevel="1" x14ac:dyDescent="0.15">
      <c r="B4182" s="7"/>
      <c r="C4182" s="62"/>
      <c r="D4182" s="9" t="s">
        <v>318</v>
      </c>
      <c r="E4182"/>
      <c r="F4182" s="58" t="str">
        <f>F4170</f>
        <v>[currency code]</v>
      </c>
      <c r="H4182" s="23"/>
      <c r="I4182" s="23"/>
      <c r="J4182" s="23"/>
      <c r="K4182" s="23"/>
      <c r="L4182" s="23"/>
    </row>
    <row r="4183" spans="2:13" ht="10" hidden="1" customHeight="1" outlineLevel="1" x14ac:dyDescent="0.15">
      <c r="D4183" s="1"/>
      <c r="F4183" s="1"/>
      <c r="H4183" s="1"/>
      <c r="I4183" s="1"/>
      <c r="J4183" s="1"/>
      <c r="K4183" s="1"/>
      <c r="L4183" s="1"/>
    </row>
    <row r="4184" spans="2:13" ht="15" hidden="1" customHeight="1" outlineLevel="1" x14ac:dyDescent="0.15">
      <c r="D4184" s="60"/>
      <c r="F4184" s="1"/>
      <c r="H4184" s="98" t="s">
        <v>312</v>
      </c>
      <c r="I4184" s="1"/>
      <c r="J4184" s="1"/>
      <c r="K4184" s="1"/>
      <c r="L4184" s="1"/>
    </row>
    <row r="4185" spans="2:13" s="1" customFormat="1" ht="15" hidden="1" customHeight="1" outlineLevel="1" x14ac:dyDescent="0.15">
      <c r="B4185" s="7"/>
      <c r="D4185" s="9" t="s">
        <v>319</v>
      </c>
      <c r="E4185"/>
      <c r="F4185" s="8" t="str">
        <f t="shared" ref="F4185" si="134">ReportingCurrency</f>
        <v>USD</v>
      </c>
      <c r="H4185" s="28">
        <f>IF(H4172=0, 0, H4182/H4172)</f>
        <v>0</v>
      </c>
      <c r="I4185" s="28">
        <f>IF(I4172=0, 0, I4182/I4172)</f>
        <v>0</v>
      </c>
      <c r="J4185" s="28">
        <f>IF(J4172=0, 0, J4182/J4172)</f>
        <v>0</v>
      </c>
      <c r="K4185" s="28">
        <f>IF(K4172=0, 0, K4182/K4172)</f>
        <v>0</v>
      </c>
      <c r="L4185" s="28">
        <f>IF(L4172=0, 0, L4182/L4172)</f>
        <v>0</v>
      </c>
    </row>
    <row r="4186" spans="2:13" hidden="1" outlineLevel="1" x14ac:dyDescent="0.15"/>
    <row r="4187" spans="2:13" s="1" customFormat="1" ht="18" hidden="1" customHeight="1" outlineLevel="1" x14ac:dyDescent="0.15">
      <c r="B4187" s="7"/>
      <c r="C4187" s="91" t="s">
        <v>8</v>
      </c>
      <c r="D4187" s="91"/>
      <c r="E4187" s="91"/>
      <c r="F4187" s="92"/>
      <c r="G4187" s="92"/>
      <c r="H4187" s="92" t="s">
        <v>4</v>
      </c>
      <c r="I4187" s="92" t="s">
        <v>5</v>
      </c>
      <c r="J4187" s="92" t="s">
        <v>6</v>
      </c>
      <c r="K4187" s="92" t="s">
        <v>257</v>
      </c>
      <c r="L4187" s="92" t="s">
        <v>258</v>
      </c>
      <c r="M4187" s="92"/>
    </row>
    <row r="4188" spans="2:13" ht="10" hidden="1" customHeight="1" outlineLevel="1" x14ac:dyDescent="0.15">
      <c r="H4188" s="1"/>
      <c r="I4188" s="1"/>
      <c r="J4188" s="1"/>
      <c r="K4188" s="1"/>
      <c r="L4188" s="1"/>
    </row>
    <row r="4189" spans="2:13" ht="15" hidden="1" customHeight="1" outlineLevel="1" x14ac:dyDescent="0.15">
      <c r="D4189" s="9" t="s">
        <v>8</v>
      </c>
      <c r="F4189" s="1"/>
      <c r="H4189" s="99" t="str" cm="1">
        <f t="array" ref="H4189">IF(OR(E4190:E4191 = "!"), "Red alert = missing data","")</f>
        <v/>
      </c>
      <c r="I4189" s="1"/>
      <c r="J4189" s="1"/>
      <c r="K4189" s="1"/>
      <c r="L4189" s="1"/>
    </row>
    <row r="4190" spans="2:13" s="1" customFormat="1" ht="15" hidden="1" customHeight="1" outlineLevel="1" x14ac:dyDescent="0.15">
      <c r="B4190" s="7"/>
      <c r="D4190" s="59" t="s">
        <v>309</v>
      </c>
      <c r="E4190" s="61" t="str" cm="1">
        <f t="array" ref="E4190">IF(MAX((H4185:L4185&gt;=H4174:L4174) * (H4185:L4185 &lt;&gt; 0) * (H4190:L4190=0)) &gt;0, "!", "")</f>
        <v/>
      </c>
      <c r="F4190" s="8" t="s">
        <v>18</v>
      </c>
      <c r="H4190" s="23"/>
      <c r="I4190" s="23"/>
      <c r="J4190" s="23"/>
      <c r="K4190" s="23"/>
      <c r="L4190" s="23"/>
    </row>
    <row r="4191" spans="2:13" s="1" customFormat="1" ht="15" hidden="1" customHeight="1" outlineLevel="1" x14ac:dyDescent="0.15">
      <c r="B4191" s="7"/>
      <c r="D4191" s="59" t="s">
        <v>310</v>
      </c>
      <c r="E4191" s="61" t="str" cm="1">
        <f t="array" ref="E4191">IF(MAX((H4185:L4185&lt;H4174:L4174) * (H4185:L4185 &lt;&gt; 0) * (H4191:L4191=0)) &gt;0, "!", "")</f>
        <v/>
      </c>
      <c r="F4191" s="8" t="s">
        <v>18</v>
      </c>
      <c r="H4191" s="23"/>
      <c r="I4191" s="23"/>
      <c r="J4191" s="23"/>
      <c r="K4191" s="23"/>
      <c r="L4191" s="23"/>
    </row>
    <row r="4192" spans="2:13" s="1" customFormat="1" ht="15" hidden="1" customHeight="1" outlineLevel="1" x14ac:dyDescent="0.15">
      <c r="B4192" s="7"/>
      <c r="D4192" s="59" t="s">
        <v>305</v>
      </c>
      <c r="E4192"/>
      <c r="F4192" s="8" t="s">
        <v>18</v>
      </c>
      <c r="H4192" s="29">
        <f>H4190+IF(H4185&lt;H4174, H4191, 0)</f>
        <v>0</v>
      </c>
      <c r="I4192" s="29">
        <f>I4190+IF(I4185&lt;I4174, I4191, 0)</f>
        <v>0</v>
      </c>
      <c r="J4192" s="29">
        <f>J4190+IF(J4185&lt;J4174, J4191, 0)</f>
        <v>0</v>
      </c>
      <c r="K4192" s="29">
        <f>K4190+IF(K4185&lt;K4174, K4191, 0)</f>
        <v>0</v>
      </c>
      <c r="L4192" s="29">
        <f>L4190+IF(L4185&lt;L4174, L4191, 0)</f>
        <v>0</v>
      </c>
    </row>
    <row r="4193" spans="2:13" hidden="1" outlineLevel="1" x14ac:dyDescent="0.15">
      <c r="D4193" s="1"/>
      <c r="E4193" s="1"/>
      <c r="F4193" s="1"/>
      <c r="H4193" s="1"/>
      <c r="I4193" s="1"/>
      <c r="J4193" s="1"/>
      <c r="K4193" s="1"/>
      <c r="L4193" s="1"/>
    </row>
    <row r="4194" spans="2:13" s="1" customFormat="1" ht="18" hidden="1" customHeight="1" outlineLevel="1" x14ac:dyDescent="0.15">
      <c r="B4194" s="7"/>
      <c r="C4194" s="91" t="s">
        <v>10</v>
      </c>
      <c r="D4194" s="91"/>
      <c r="E4194" s="91"/>
      <c r="F4194" s="92"/>
      <c r="G4194" s="92"/>
      <c r="H4194" s="97" t="s">
        <v>4</v>
      </c>
      <c r="I4194" s="92" t="s">
        <v>5</v>
      </c>
      <c r="J4194" s="92" t="s">
        <v>6</v>
      </c>
      <c r="K4194" s="92" t="s">
        <v>257</v>
      </c>
      <c r="L4194" s="92" t="s">
        <v>258</v>
      </c>
      <c r="M4194" s="92"/>
    </row>
    <row r="4195" spans="2:13" ht="10" hidden="1" customHeight="1" outlineLevel="1" x14ac:dyDescent="0.15"/>
    <row r="4196" spans="2:13" s="1" customFormat="1" ht="15" hidden="1" customHeight="1" outlineLevel="1" x14ac:dyDescent="0.15">
      <c r="B4196" s="7"/>
      <c r="D4196" s="9" t="s">
        <v>17</v>
      </c>
      <c r="F4196" s="8" t="s">
        <v>9</v>
      </c>
      <c r="H4196" s="29">
        <f>H4192</f>
        <v>0</v>
      </c>
      <c r="I4196" s="29">
        <f>I4192</f>
        <v>0</v>
      </c>
      <c r="J4196" s="29">
        <f>J4192</f>
        <v>0</v>
      </c>
      <c r="K4196" s="29">
        <f>K4192</f>
        <v>0</v>
      </c>
      <c r="L4196" s="29">
        <f>L4192</f>
        <v>0</v>
      </c>
    </row>
    <row r="4197" spans="2:13" ht="4" hidden="1" customHeight="1" outlineLevel="1" x14ac:dyDescent="0.15">
      <c r="D4197" s="9"/>
      <c r="F4197" s="1"/>
      <c r="H4197" s="1"/>
      <c r="I4197" s="1"/>
      <c r="J4197" s="1"/>
      <c r="K4197" s="1"/>
      <c r="L4197" s="1"/>
    </row>
    <row r="4198" spans="2:13" s="1" customFormat="1" ht="15" hidden="1" customHeight="1" outlineLevel="1" x14ac:dyDescent="0.15">
      <c r="B4198" s="7"/>
      <c r="D4198" s="9" t="s">
        <v>249</v>
      </c>
      <c r="F4198" s="8" t="s">
        <v>9</v>
      </c>
      <c r="H4198" s="29">
        <f>IF(H4185&lt;H4174, H4191, 0)</f>
        <v>0</v>
      </c>
      <c r="I4198" s="29">
        <f>IF(I4185&lt;I4174, I4191, 0)</f>
        <v>0</v>
      </c>
      <c r="J4198" s="29">
        <f>IF(J4185&lt;J4174, J4191, 0)</f>
        <v>0</v>
      </c>
      <c r="K4198" s="29">
        <f>IF(K4185&lt;K4174, K4191, 0)</f>
        <v>0</v>
      </c>
      <c r="L4198" s="29">
        <f>IF(L4185&lt;L4174, L4191, 0)</f>
        <v>0</v>
      </c>
    </row>
    <row r="4199" spans="2:13" ht="4" hidden="1" customHeight="1" outlineLevel="1" x14ac:dyDescent="0.15">
      <c r="D4199" s="9"/>
      <c r="F4199" s="1"/>
      <c r="H4199" s="1"/>
      <c r="I4199" s="1"/>
      <c r="J4199" s="1"/>
      <c r="K4199" s="1"/>
      <c r="L4199" s="1"/>
    </row>
    <row r="4200" spans="2:13" s="1" customFormat="1" ht="15" hidden="1" customHeight="1" outlineLevel="1" x14ac:dyDescent="0.15">
      <c r="B4200" s="7"/>
      <c r="D4200" s="9" t="s">
        <v>11</v>
      </c>
      <c r="F4200" s="8" t="str">
        <f>ReportingCurrencyUnitLables</f>
        <v>USD 000s</v>
      </c>
      <c r="H4200" s="29">
        <f>H4174 * H4192 / 1000</f>
        <v>0</v>
      </c>
      <c r="I4200" s="29">
        <f>I4174 * I4192 / 1000</f>
        <v>0</v>
      </c>
      <c r="J4200" s="29">
        <f>J4174 * J4192 / 1000</f>
        <v>0</v>
      </c>
      <c r="K4200" s="29">
        <f>K4174 * K4192 / 1000</f>
        <v>0</v>
      </c>
      <c r="L4200" s="29">
        <f>L4174 * L4192 / 1000</f>
        <v>0</v>
      </c>
    </row>
    <row r="4201" spans="2:13" ht="4" hidden="1" customHeight="1" outlineLevel="1" x14ac:dyDescent="0.15">
      <c r="D4201" s="9"/>
      <c r="F4201" s="1"/>
      <c r="H4201" s="1"/>
      <c r="I4201" s="1"/>
      <c r="J4201" s="1"/>
      <c r="K4201" s="1"/>
      <c r="L4201" s="1"/>
    </row>
    <row r="4202" spans="2:13" s="1" customFormat="1" ht="15" hidden="1" customHeight="1" outlineLevel="1" x14ac:dyDescent="0.15">
      <c r="B4202" s="7"/>
      <c r="D4202" s="9" t="s">
        <v>13</v>
      </c>
      <c r="F4202" s="8" t="s">
        <v>14</v>
      </c>
      <c r="H4202" s="30">
        <f>IF(H4196=0,0,H4198 / H4196)</f>
        <v>0</v>
      </c>
      <c r="I4202" s="30">
        <f>IF(I4196=0,0,I4198 / I4196)</f>
        <v>0</v>
      </c>
      <c r="J4202" s="30">
        <f>IF(J4196=0,0,J4198 / J4196)</f>
        <v>0</v>
      </c>
      <c r="K4202" s="30">
        <f>IF(K4196=0,0,K4198 / K4196)</f>
        <v>0</v>
      </c>
      <c r="L4202" s="30">
        <f>IF(L4196=0,0,L4198 / L4196)</f>
        <v>0</v>
      </c>
    </row>
    <row r="4203" spans="2:13" ht="4" hidden="1" customHeight="1" outlineLevel="1" x14ac:dyDescent="0.15">
      <c r="D4203" s="9"/>
      <c r="F4203" s="1"/>
      <c r="H4203" s="1"/>
      <c r="I4203" s="1"/>
      <c r="J4203" s="1"/>
      <c r="K4203" s="1"/>
      <c r="L4203" s="1"/>
    </row>
    <row r="4204" spans="2:13" ht="15" hidden="1" customHeight="1" outlineLevel="1" x14ac:dyDescent="0.15">
      <c r="D4204" s="9" t="s">
        <v>302</v>
      </c>
      <c r="F4204" s="8" t="str">
        <f>ReportingCurrencyUnitLables</f>
        <v>USD 000s</v>
      </c>
      <c r="G4204" s="1"/>
      <c r="H4204" s="29">
        <f>MAX(0, H4174-H4185) * H4198 / 1000</f>
        <v>0</v>
      </c>
      <c r="I4204" s="29">
        <f t="shared" ref="I4204:L4204" si="135">MAX(0, I4174-I4185) * I4198 / 1000</f>
        <v>0</v>
      </c>
      <c r="J4204" s="29">
        <f t="shared" si="135"/>
        <v>0</v>
      </c>
      <c r="K4204" s="29">
        <f t="shared" si="135"/>
        <v>0</v>
      </c>
      <c r="L4204" s="29">
        <f t="shared" si="135"/>
        <v>0</v>
      </c>
    </row>
    <row r="4205" spans="2:13" ht="4" hidden="1" customHeight="1" outlineLevel="1" x14ac:dyDescent="0.15">
      <c r="D4205" s="9"/>
      <c r="F4205" s="1"/>
      <c r="H4205" s="1"/>
      <c r="I4205" s="1"/>
      <c r="J4205" s="1"/>
      <c r="K4205" s="1"/>
      <c r="L4205" s="1"/>
    </row>
    <row r="4206" spans="2:13" s="1" customFormat="1" ht="15" hidden="1" customHeight="1" outlineLevel="1" x14ac:dyDescent="0.15">
      <c r="B4206" s="7"/>
      <c r="D4206" s="9" t="s">
        <v>252</v>
      </c>
      <c r="F4206" s="8" t="s">
        <v>250</v>
      </c>
      <c r="H4206" s="30">
        <f>IF(H4200=0, 0, H4204/H4200)</f>
        <v>0</v>
      </c>
      <c r="I4206" s="30">
        <f>IF(I4200=0, 0, I4204/I4200)</f>
        <v>0</v>
      </c>
      <c r="J4206" s="30">
        <f>IF(J4200=0, 0, J4204/J4200)</f>
        <v>0</v>
      </c>
      <c r="K4206" s="30">
        <f>IF(K4200=0, 0, K4204/K4200)</f>
        <v>0</v>
      </c>
      <c r="L4206" s="30">
        <f>IF(L4200=0, 0, L4204/L4200)</f>
        <v>0</v>
      </c>
    </row>
    <row r="4207" spans="2:13" ht="4" hidden="1" customHeight="1" outlineLevel="1" x14ac:dyDescent="0.15">
      <c r="D4207" s="9"/>
      <c r="F4207" s="1"/>
      <c r="H4207" s="1"/>
      <c r="I4207" s="1"/>
      <c r="J4207" s="1"/>
      <c r="K4207" s="1"/>
      <c r="L4207" s="1"/>
    </row>
    <row r="4208" spans="2:13" s="1" customFormat="1" ht="15" hidden="1" customHeight="1" outlineLevel="1" x14ac:dyDescent="0.15">
      <c r="B4208" s="7"/>
      <c r="C4208" s="7"/>
      <c r="D4208" s="9" t="s">
        <v>251</v>
      </c>
      <c r="F4208" s="8" t="s">
        <v>259</v>
      </c>
      <c r="H4208" s="31"/>
      <c r="I4208" s="30">
        <f>IF(H4206=0, 0, -(I4206-H4206) / H4206)</f>
        <v>0</v>
      </c>
      <c r="J4208" s="30">
        <f>IF(I4206=0, 0, -(J4206-I4206) / I4206)</f>
        <v>0</v>
      </c>
      <c r="K4208" s="30">
        <f>IF(J4206=0, 0, -(K4206-J4206) / J4206)</f>
        <v>0</v>
      </c>
      <c r="L4208" s="30">
        <f>IF(K4206=0, 0, -(L4206-K4206) / K4206)</f>
        <v>0</v>
      </c>
    </row>
    <row r="4209" spans="2:14" hidden="1" outlineLevel="1" x14ac:dyDescent="0.15"/>
    <row r="4210" spans="2:14" s="1" customFormat="1" ht="18" hidden="1" customHeight="1" outlineLevel="1" x14ac:dyDescent="0.15">
      <c r="B4210" s="7"/>
      <c r="C4210" s="91" t="s">
        <v>241</v>
      </c>
      <c r="D4210" s="91"/>
      <c r="E4210" s="93">
        <f>IF(AND(J4161 = "Yes", OR(ISBLANK(Worker_Type_Filter), Worker_Type_Filter = H4166),
 OR(ISBLANK(Country_Filter), Country_Filter = J4166)), 1, 0)</f>
        <v>1</v>
      </c>
      <c r="F4210" s="92"/>
      <c r="G4210" s="92"/>
      <c r="H4210" s="92" t="s">
        <v>4</v>
      </c>
      <c r="I4210" s="92" t="s">
        <v>5</v>
      </c>
      <c r="J4210" s="92" t="s">
        <v>6</v>
      </c>
      <c r="K4210" s="92" t="s">
        <v>257</v>
      </c>
      <c r="L4210" s="92" t="s">
        <v>258</v>
      </c>
      <c r="M4210" s="92"/>
    </row>
    <row r="4211" spans="2:14" ht="10" hidden="1" customHeight="1" outlineLevel="1" x14ac:dyDescent="0.15">
      <c r="C4211" s="43" t="s">
        <v>248</v>
      </c>
    </row>
    <row r="4212" spans="2:14" ht="4" hidden="1" customHeight="1" outlineLevel="1" x14ac:dyDescent="0.15"/>
    <row r="4213" spans="2:14" s="1" customFormat="1" ht="15" hidden="1" customHeight="1" outlineLevel="1" x14ac:dyDescent="0.15">
      <c r="B4213" s="7"/>
      <c r="C4213" s="19">
        <v>1</v>
      </c>
      <c r="D4213" s="9" t="s">
        <v>17</v>
      </c>
      <c r="F4213" s="8" t="s">
        <v>9</v>
      </c>
      <c r="H4213" s="29">
        <f>H4196 * $E4210</f>
        <v>0</v>
      </c>
      <c r="I4213" s="29">
        <f>I4196 * $E4210</f>
        <v>0</v>
      </c>
      <c r="J4213" s="29">
        <f>J4196 * $E4210</f>
        <v>0</v>
      </c>
      <c r="K4213" s="29">
        <f>K4196 * $E4210</f>
        <v>0</v>
      </c>
      <c r="L4213" s="29">
        <f>L4196 * $E4210</f>
        <v>0</v>
      </c>
    </row>
    <row r="4214" spans="2:14" ht="4" hidden="1" customHeight="1" outlineLevel="1" x14ac:dyDescent="0.15">
      <c r="D4214" s="9"/>
      <c r="F4214" s="1"/>
      <c r="H4214" s="1"/>
      <c r="I4214" s="1"/>
      <c r="J4214" s="1"/>
      <c r="K4214" s="1"/>
      <c r="L4214" s="1"/>
    </row>
    <row r="4215" spans="2:14" s="1" customFormat="1" ht="15" hidden="1" customHeight="1" outlineLevel="1" x14ac:dyDescent="0.15">
      <c r="B4215" s="7"/>
      <c r="C4215" s="19">
        <v>2</v>
      </c>
      <c r="D4215" s="9" t="s">
        <v>249</v>
      </c>
      <c r="F4215" s="8" t="s">
        <v>9</v>
      </c>
      <c r="H4215" s="29">
        <f>H4198 * $E4210</f>
        <v>0</v>
      </c>
      <c r="I4215" s="29">
        <f>I4198 * $E4210</f>
        <v>0</v>
      </c>
      <c r="J4215" s="29">
        <f>J4198 * $E4210</f>
        <v>0</v>
      </c>
      <c r="K4215" s="29">
        <f>K4198 * $E4210</f>
        <v>0</v>
      </c>
      <c r="L4215" s="29">
        <f>L4198 * $E4210</f>
        <v>0</v>
      </c>
    </row>
    <row r="4216" spans="2:14" ht="4" hidden="1" customHeight="1" outlineLevel="1" x14ac:dyDescent="0.15">
      <c r="D4216" s="9"/>
      <c r="F4216" s="1"/>
      <c r="H4216" s="1"/>
      <c r="I4216" s="1"/>
      <c r="J4216" s="1"/>
      <c r="K4216" s="1"/>
      <c r="L4216" s="1"/>
    </row>
    <row r="4217" spans="2:14" s="1" customFormat="1" ht="15" hidden="1" customHeight="1" outlineLevel="1" x14ac:dyDescent="0.15">
      <c r="B4217" s="7"/>
      <c r="C4217" s="19">
        <v>3</v>
      </c>
      <c r="D4217" s="9" t="s">
        <v>11</v>
      </c>
      <c r="F4217" s="8" t="str">
        <f>ReportingCurrencyUnitLables</f>
        <v>USD 000s</v>
      </c>
      <c r="H4217" s="29">
        <f>H4200 * $E4210</f>
        <v>0</v>
      </c>
      <c r="I4217" s="29">
        <f>I4200 * $E4210</f>
        <v>0</v>
      </c>
      <c r="J4217" s="29">
        <f>J4200 * $E4210</f>
        <v>0</v>
      </c>
      <c r="K4217" s="29">
        <f>K4200 * $E4210</f>
        <v>0</v>
      </c>
      <c r="L4217" s="29">
        <f>L4200 * $E4210</f>
        <v>0</v>
      </c>
    </row>
    <row r="4218" spans="2:14" ht="4" hidden="1" customHeight="1" outlineLevel="1" x14ac:dyDescent="0.15">
      <c r="D4218" s="9"/>
      <c r="F4218" s="1"/>
      <c r="H4218" s="1"/>
      <c r="I4218" s="1"/>
      <c r="J4218" s="1"/>
      <c r="K4218" s="1"/>
      <c r="L4218" s="1"/>
    </row>
    <row r="4219" spans="2:14" s="1" customFormat="1" ht="15" hidden="1" customHeight="1" outlineLevel="1" x14ac:dyDescent="0.15">
      <c r="B4219" s="7"/>
      <c r="C4219" s="19">
        <v>4</v>
      </c>
      <c r="D4219" s="9" t="s">
        <v>256</v>
      </c>
      <c r="F4219" s="8" t="str">
        <f>ReportingCurrencyUnitLables</f>
        <v>USD 000s</v>
      </c>
      <c r="H4219" s="29">
        <f>H4204 * $E4210</f>
        <v>0</v>
      </c>
      <c r="I4219" s="29">
        <f>I4204 * $E4210</f>
        <v>0</v>
      </c>
      <c r="J4219" s="29">
        <f>J4204 * $E4210</f>
        <v>0</v>
      </c>
      <c r="K4219" s="29">
        <f>K4204 * $E4210</f>
        <v>0</v>
      </c>
      <c r="L4219" s="29">
        <f>L4204 * $E4210</f>
        <v>0</v>
      </c>
    </row>
    <row r="4220" spans="2:14" ht="4" hidden="1" customHeight="1" outlineLevel="1" x14ac:dyDescent="0.15">
      <c r="D4220" s="9"/>
      <c r="F4220" s="1"/>
      <c r="H4220" s="1"/>
      <c r="I4220" s="1"/>
      <c r="J4220" s="1"/>
      <c r="K4220" s="1"/>
      <c r="L4220" s="1"/>
    </row>
    <row r="4221" spans="2:14" ht="10" hidden="1" customHeight="1" outlineLevel="1" x14ac:dyDescent="0.15">
      <c r="B4221" s="44"/>
      <c r="C4221" s="41"/>
      <c r="D4221" s="41"/>
      <c r="E4221" s="41"/>
      <c r="F4221" s="41"/>
      <c r="G4221" s="41"/>
      <c r="H4221" s="41"/>
      <c r="I4221" s="45"/>
      <c r="J4221" s="45"/>
      <c r="K4221" s="45"/>
      <c r="L4221" s="41"/>
      <c r="M4221" s="41"/>
      <c r="N4221" s="1"/>
    </row>
    <row r="4222" spans="2:14" ht="10" customHeight="1" x14ac:dyDescent="0.15">
      <c r="B4222" s="44"/>
      <c r="C4222" s="41"/>
      <c r="D4222" s="41"/>
      <c r="E4222" s="41"/>
      <c r="F4222" s="41"/>
      <c r="G4222" s="41"/>
      <c r="H4222" s="41"/>
      <c r="I4222" s="45"/>
      <c r="J4222" s="45"/>
      <c r="K4222" s="45"/>
      <c r="L4222" s="41"/>
      <c r="M4222" s="41"/>
      <c r="N4222" s="1"/>
    </row>
    <row r="4223" spans="2:14" s="1" customFormat="1" ht="19" collapsed="1" x14ac:dyDescent="0.15">
      <c r="B4223" s="83" cm="1">
        <f t="array" aca="1" ref="B4223" ca="1">MAX($B$2:OFFSET(B4223,-1,0)+1)</f>
        <v>69</v>
      </c>
      <c r="C4223" s="84" t="str">
        <f>UPPER(J4228) &amp;" / " &amp; K4228  &amp; " / " &amp; L4228 &amp; " / " &amp; H4228</f>
        <v xml:space="preserve"> /  /  / </v>
      </c>
      <c r="D4223" s="84"/>
      <c r="E4223" s="41"/>
      <c r="F4223" s="41"/>
      <c r="G4223" s="41"/>
      <c r="H4223" s="61" t="str">
        <f>IF(COUNTIF(E4225:E4281, "!")&gt;0, "!", "")</f>
        <v/>
      </c>
      <c r="I4223" s="18" t="s">
        <v>240</v>
      </c>
      <c r="J4223" s="2" t="s">
        <v>210</v>
      </c>
      <c r="K4223" s="18" t="s">
        <v>267</v>
      </c>
      <c r="L4223" s="42">
        <f>E4272</f>
        <v>1</v>
      </c>
      <c r="M4223" s="41"/>
    </row>
    <row r="4224" spans="2:14" s="1" customFormat="1" ht="4" hidden="1" customHeight="1" outlineLevel="1" x14ac:dyDescent="0.15">
      <c r="B4224" s="88"/>
      <c r="C4224" s="89"/>
      <c r="D4224" s="89"/>
      <c r="E4224" s="89"/>
      <c r="F4224" s="89"/>
      <c r="G4224" s="89"/>
      <c r="H4224" s="89"/>
      <c r="I4224" s="90"/>
      <c r="J4224" s="90"/>
      <c r="K4224" s="90"/>
      <c r="L4224" s="89"/>
      <c r="M4224" s="89"/>
    </row>
    <row r="4225" spans="2:13" ht="10" hidden="1" customHeight="1" outlineLevel="1" x14ac:dyDescent="0.15"/>
    <row r="4226" spans="2:13" ht="15" hidden="1" customHeight="1" outlineLevel="1" x14ac:dyDescent="0.15">
      <c r="D4226" s="1"/>
      <c r="E4226" s="1"/>
      <c r="H4226" s="4" t="s">
        <v>1</v>
      </c>
      <c r="J4226" s="4" t="s">
        <v>0</v>
      </c>
      <c r="K4226" s="4" t="s">
        <v>209</v>
      </c>
      <c r="L4226" s="4" t="s">
        <v>264</v>
      </c>
    </row>
    <row r="4227" spans="2:13" ht="5" hidden="1" customHeight="1" outlineLevel="1" x14ac:dyDescent="0.15">
      <c r="D4227" s="1"/>
      <c r="E4227" s="1"/>
      <c r="H4227" s="1"/>
      <c r="J4227" s="1"/>
      <c r="K4227" s="1"/>
      <c r="L4227" s="1"/>
    </row>
    <row r="4228" spans="2:13" ht="15" hidden="1" customHeight="1" outlineLevel="1" x14ac:dyDescent="0.15">
      <c r="D4228" s="9" t="s">
        <v>2</v>
      </c>
      <c r="E4228" s="1"/>
      <c r="H4228" s="2"/>
      <c r="J4228" s="2"/>
      <c r="K4228" s="2"/>
      <c r="L4228" s="2"/>
    </row>
    <row r="4229" spans="2:13" hidden="1" outlineLevel="1" x14ac:dyDescent="0.15">
      <c r="D4229" s="1"/>
      <c r="E4229" s="1"/>
      <c r="F4229" s="1"/>
      <c r="H4229" s="1"/>
      <c r="I4229" s="1"/>
      <c r="J4229" s="1"/>
      <c r="K4229" s="1"/>
      <c r="L4229" s="1"/>
    </row>
    <row r="4230" spans="2:13" s="1" customFormat="1" ht="18" hidden="1" customHeight="1" outlineLevel="1" x14ac:dyDescent="0.15">
      <c r="B4230" s="7"/>
      <c r="C4230" s="91" t="s">
        <v>3</v>
      </c>
      <c r="D4230" s="91"/>
      <c r="E4230" s="91"/>
      <c r="F4230" s="92"/>
      <c r="G4230" s="92"/>
      <c r="H4230" s="92" t="s">
        <v>4</v>
      </c>
      <c r="I4230" s="92" t="s">
        <v>5</v>
      </c>
      <c r="J4230" s="92" t="s">
        <v>6</v>
      </c>
      <c r="K4230" s="92" t="s">
        <v>257</v>
      </c>
      <c r="L4230" s="92" t="s">
        <v>258</v>
      </c>
      <c r="M4230" s="92"/>
    </row>
    <row r="4231" spans="2:13" ht="10" hidden="1" customHeight="1" outlineLevel="1" x14ac:dyDescent="0.15">
      <c r="H4231" s="1"/>
      <c r="I4231" s="1"/>
      <c r="J4231" s="1"/>
      <c r="K4231" s="1"/>
      <c r="L4231" s="1"/>
    </row>
    <row r="4232" spans="2:13" s="1" customFormat="1" ht="15" hidden="1" customHeight="1" outlineLevel="1" x14ac:dyDescent="0.15">
      <c r="B4232" s="7"/>
      <c r="D4232" s="9" t="s">
        <v>3</v>
      </c>
      <c r="F4232" s="17" t="s">
        <v>321</v>
      </c>
      <c r="H4232" s="22"/>
      <c r="I4232" s="22"/>
      <c r="J4232" s="22"/>
      <c r="K4232" s="22"/>
      <c r="L4232" s="22"/>
    </row>
    <row r="4233" spans="2:13" ht="4" hidden="1" customHeight="1" outlineLevel="1" x14ac:dyDescent="0.15">
      <c r="D4233" s="1"/>
      <c r="E4233" s="1"/>
      <c r="F4233" s="1"/>
      <c r="H4233" s="1"/>
      <c r="I4233" s="1"/>
      <c r="J4233" s="1"/>
      <c r="K4233" s="1"/>
      <c r="L4233" s="1"/>
    </row>
    <row r="4234" spans="2:13" s="1" customFormat="1" ht="15" hidden="1" customHeight="1" outlineLevel="1" x14ac:dyDescent="0.15">
      <c r="B4234" s="7"/>
      <c r="D4234" s="9" t="s">
        <v>246</v>
      </c>
      <c r="F4234" s="8" t="str">
        <f>F4236 &amp; ":" &amp; F4232</f>
        <v>USD:[currency code]</v>
      </c>
      <c r="H4234" s="24"/>
      <c r="I4234" s="24"/>
      <c r="J4234" s="24"/>
      <c r="K4234" s="24"/>
      <c r="L4234" s="24"/>
    </row>
    <row r="4235" spans="2:13" ht="4" hidden="1" customHeight="1" outlineLevel="1" x14ac:dyDescent="0.15">
      <c r="D4235" s="1"/>
      <c r="E4235" s="1"/>
      <c r="F4235" s="1"/>
      <c r="H4235" s="1"/>
      <c r="I4235" s="1"/>
      <c r="J4235" s="1"/>
      <c r="K4235" s="1"/>
      <c r="L4235" s="1"/>
    </row>
    <row r="4236" spans="2:13" s="1" customFormat="1" ht="15" hidden="1" customHeight="1" outlineLevel="1" x14ac:dyDescent="0.15">
      <c r="B4236" s="7"/>
      <c r="D4236" s="9" t="s">
        <v>16</v>
      </c>
      <c r="F4236" s="8" t="str">
        <f>ReportingCurrency</f>
        <v>USD</v>
      </c>
      <c r="H4236" s="28">
        <f>IF(H4234=0, 0, H4232/H4234)</f>
        <v>0</v>
      </c>
      <c r="I4236" s="28">
        <f>IF(I4234=0, 0, I4232/I4234)</f>
        <v>0</v>
      </c>
      <c r="J4236" s="28">
        <f>IF(J4234=0, 0, J4232/J4234)</f>
        <v>0</v>
      </c>
      <c r="K4236" s="28">
        <f>IF(K4234=0, 0, K4232/K4234)</f>
        <v>0</v>
      </c>
      <c r="L4236" s="28">
        <f>IF(L4234=0, 0, L4232/L4234)</f>
        <v>0</v>
      </c>
    </row>
    <row r="4237" spans="2:13" ht="4" hidden="1" customHeight="1" outlineLevel="1" x14ac:dyDescent="0.15">
      <c r="D4237" s="1"/>
      <c r="E4237" s="1"/>
      <c r="F4237" s="1"/>
      <c r="H4237" s="1"/>
      <c r="I4237" s="1"/>
      <c r="J4237" s="1"/>
      <c r="K4237" s="1"/>
      <c r="L4237" s="1"/>
    </row>
    <row r="4238" spans="2:13" s="1" customFormat="1" ht="15" hidden="1" customHeight="1" outlineLevel="1" x14ac:dyDescent="0.15">
      <c r="B4238" s="7"/>
      <c r="D4238" s="9" t="s">
        <v>253</v>
      </c>
      <c r="F4238" s="8" t="s">
        <v>254</v>
      </c>
      <c r="H4238" s="2"/>
      <c r="I4238" s="2"/>
      <c r="J4238" s="2"/>
      <c r="K4238" s="2"/>
      <c r="L4238" s="2"/>
    </row>
    <row r="4239" spans="2:13" ht="4" hidden="1" customHeight="1" outlineLevel="1" x14ac:dyDescent="0.15">
      <c r="D4239" s="1"/>
      <c r="E4239" s="1"/>
      <c r="F4239" s="1"/>
      <c r="H4239" s="1"/>
      <c r="I4239" s="1"/>
      <c r="J4239" s="1"/>
      <c r="K4239" s="1"/>
      <c r="L4239" s="1"/>
    </row>
    <row r="4240" spans="2:13" s="1" customFormat="1" ht="15" hidden="1" customHeight="1" outlineLevel="1" x14ac:dyDescent="0.15">
      <c r="B4240" s="7"/>
      <c r="D4240" s="9" t="s">
        <v>280</v>
      </c>
      <c r="F4240" s="8" t="s">
        <v>255</v>
      </c>
      <c r="H4240" s="25"/>
      <c r="I4240" s="25"/>
      <c r="J4240" s="25"/>
      <c r="K4240" s="25"/>
      <c r="L4240" s="25"/>
    </row>
    <row r="4241" spans="2:13" hidden="1" outlineLevel="1" x14ac:dyDescent="0.15">
      <c r="D4241" s="1"/>
      <c r="E4241" s="1"/>
      <c r="F4241" s="1"/>
      <c r="H4241" s="1"/>
      <c r="I4241" s="1"/>
      <c r="J4241" s="1"/>
      <c r="K4241" s="1"/>
      <c r="L4241" s="1"/>
    </row>
    <row r="4242" spans="2:13" s="1" customFormat="1" ht="18" hidden="1" customHeight="1" outlineLevel="1" x14ac:dyDescent="0.15">
      <c r="B4242" s="7"/>
      <c r="C4242" s="91" t="s">
        <v>311</v>
      </c>
      <c r="D4242" s="91"/>
      <c r="E4242" s="91"/>
      <c r="F4242" s="92"/>
      <c r="G4242" s="92"/>
      <c r="H4242" s="92" t="s">
        <v>4</v>
      </c>
      <c r="I4242" s="92" t="s">
        <v>5</v>
      </c>
      <c r="J4242" s="92" t="s">
        <v>6</v>
      </c>
      <c r="K4242" s="92" t="s">
        <v>257</v>
      </c>
      <c r="L4242" s="92" t="s">
        <v>258</v>
      </c>
      <c r="M4242" s="92"/>
    </row>
    <row r="4243" spans="2:13" ht="10" hidden="1" customHeight="1" outlineLevel="1" x14ac:dyDescent="0.15">
      <c r="H4243" s="1"/>
      <c r="I4243" s="1"/>
      <c r="J4243" s="1"/>
      <c r="K4243" s="1"/>
      <c r="L4243" s="1"/>
    </row>
    <row r="4244" spans="2:13" s="1" customFormat="1" ht="15" hidden="1" customHeight="1" outlineLevel="1" x14ac:dyDescent="0.15">
      <c r="B4244" s="7"/>
      <c r="C4244" s="62"/>
      <c r="D4244" s="9" t="s">
        <v>318</v>
      </c>
      <c r="E4244"/>
      <c r="F4244" s="58" t="str">
        <f>F4232</f>
        <v>[currency code]</v>
      </c>
      <c r="H4244" s="23"/>
      <c r="I4244" s="23"/>
      <c r="J4244" s="23"/>
      <c r="K4244" s="23"/>
      <c r="L4244" s="23"/>
    </row>
    <row r="4245" spans="2:13" ht="10" hidden="1" customHeight="1" outlineLevel="1" x14ac:dyDescent="0.15">
      <c r="D4245" s="1"/>
      <c r="F4245" s="1"/>
      <c r="H4245" s="1"/>
      <c r="I4245" s="1"/>
      <c r="J4245" s="1"/>
      <c r="K4245" s="1"/>
      <c r="L4245" s="1"/>
    </row>
    <row r="4246" spans="2:13" ht="15" hidden="1" customHeight="1" outlineLevel="1" x14ac:dyDescent="0.15">
      <c r="D4246" s="60"/>
      <c r="F4246" s="1"/>
      <c r="H4246" s="98" t="s">
        <v>312</v>
      </c>
      <c r="I4246" s="1"/>
      <c r="J4246" s="1"/>
      <c r="K4246" s="1"/>
      <c r="L4246" s="1"/>
    </row>
    <row r="4247" spans="2:13" s="1" customFormat="1" ht="15" hidden="1" customHeight="1" outlineLevel="1" x14ac:dyDescent="0.15">
      <c r="B4247" s="7"/>
      <c r="D4247" s="9" t="s">
        <v>319</v>
      </c>
      <c r="E4247"/>
      <c r="F4247" s="8" t="str">
        <f t="shared" ref="F4247" si="136">ReportingCurrency</f>
        <v>USD</v>
      </c>
      <c r="H4247" s="28">
        <f>IF(H4234=0, 0, H4244/H4234)</f>
        <v>0</v>
      </c>
      <c r="I4247" s="28">
        <f>IF(I4234=0, 0, I4244/I4234)</f>
        <v>0</v>
      </c>
      <c r="J4247" s="28">
        <f>IF(J4234=0, 0, J4244/J4234)</f>
        <v>0</v>
      </c>
      <c r="K4247" s="28">
        <f>IF(K4234=0, 0, K4244/K4234)</f>
        <v>0</v>
      </c>
      <c r="L4247" s="28">
        <f>IF(L4234=0, 0, L4244/L4234)</f>
        <v>0</v>
      </c>
    </row>
    <row r="4248" spans="2:13" hidden="1" outlineLevel="1" x14ac:dyDescent="0.15"/>
    <row r="4249" spans="2:13" s="1" customFormat="1" ht="18" hidden="1" customHeight="1" outlineLevel="1" x14ac:dyDescent="0.15">
      <c r="B4249" s="7"/>
      <c r="C4249" s="91" t="s">
        <v>8</v>
      </c>
      <c r="D4249" s="91"/>
      <c r="E4249" s="91"/>
      <c r="F4249" s="92"/>
      <c r="G4249" s="92"/>
      <c r="H4249" s="92" t="s">
        <v>4</v>
      </c>
      <c r="I4249" s="92" t="s">
        <v>5</v>
      </c>
      <c r="J4249" s="92" t="s">
        <v>6</v>
      </c>
      <c r="K4249" s="92" t="s">
        <v>257</v>
      </c>
      <c r="L4249" s="92" t="s">
        <v>258</v>
      </c>
      <c r="M4249" s="92"/>
    </row>
    <row r="4250" spans="2:13" ht="10" hidden="1" customHeight="1" outlineLevel="1" x14ac:dyDescent="0.15">
      <c r="H4250" s="1"/>
      <c r="I4250" s="1"/>
      <c r="J4250" s="1"/>
      <c r="K4250" s="1"/>
      <c r="L4250" s="1"/>
    </row>
    <row r="4251" spans="2:13" ht="15" hidden="1" customHeight="1" outlineLevel="1" x14ac:dyDescent="0.15">
      <c r="D4251" s="9" t="s">
        <v>8</v>
      </c>
      <c r="F4251" s="1"/>
      <c r="H4251" s="99" t="str" cm="1">
        <f t="array" ref="H4251">IF(OR(E4252:E4253 = "!"), "Red alert = missing data","")</f>
        <v/>
      </c>
      <c r="I4251" s="1"/>
      <c r="J4251" s="1"/>
      <c r="K4251" s="1"/>
      <c r="L4251" s="1"/>
    </row>
    <row r="4252" spans="2:13" s="1" customFormat="1" ht="15" hidden="1" customHeight="1" outlineLevel="1" x14ac:dyDescent="0.15">
      <c r="B4252" s="7"/>
      <c r="D4252" s="59" t="s">
        <v>309</v>
      </c>
      <c r="E4252" s="61" t="str" cm="1">
        <f t="array" ref="E4252">IF(MAX((H4247:L4247&gt;=H4236:L4236) * (H4247:L4247 &lt;&gt; 0) * (H4252:L4252=0)) &gt;0, "!", "")</f>
        <v/>
      </c>
      <c r="F4252" s="8" t="s">
        <v>18</v>
      </c>
      <c r="H4252" s="23"/>
      <c r="I4252" s="23"/>
      <c r="J4252" s="23"/>
      <c r="K4252" s="23"/>
      <c r="L4252" s="23"/>
    </row>
    <row r="4253" spans="2:13" s="1" customFormat="1" ht="15" hidden="1" customHeight="1" outlineLevel="1" x14ac:dyDescent="0.15">
      <c r="B4253" s="7"/>
      <c r="D4253" s="59" t="s">
        <v>310</v>
      </c>
      <c r="E4253" s="61" t="str" cm="1">
        <f t="array" ref="E4253">IF(MAX((H4247:L4247&lt;H4236:L4236) * (H4247:L4247 &lt;&gt; 0) * (H4253:L4253=0)) &gt;0, "!", "")</f>
        <v/>
      </c>
      <c r="F4253" s="8" t="s">
        <v>18</v>
      </c>
      <c r="H4253" s="23"/>
      <c r="I4253" s="23"/>
      <c r="J4253" s="23"/>
      <c r="K4253" s="23"/>
      <c r="L4253" s="23"/>
    </row>
    <row r="4254" spans="2:13" s="1" customFormat="1" ht="15" hidden="1" customHeight="1" outlineLevel="1" x14ac:dyDescent="0.15">
      <c r="B4254" s="7"/>
      <c r="D4254" s="59" t="s">
        <v>305</v>
      </c>
      <c r="E4254"/>
      <c r="F4254" s="8" t="s">
        <v>18</v>
      </c>
      <c r="H4254" s="29">
        <f>H4252+IF(H4247&lt;H4236, H4253, 0)</f>
        <v>0</v>
      </c>
      <c r="I4254" s="29">
        <f>I4252+IF(I4247&lt;I4236, I4253, 0)</f>
        <v>0</v>
      </c>
      <c r="J4254" s="29">
        <f>J4252+IF(J4247&lt;J4236, J4253, 0)</f>
        <v>0</v>
      </c>
      <c r="K4254" s="29">
        <f>K4252+IF(K4247&lt;K4236, K4253, 0)</f>
        <v>0</v>
      </c>
      <c r="L4254" s="29">
        <f>L4252+IF(L4247&lt;L4236, L4253, 0)</f>
        <v>0</v>
      </c>
    </row>
    <row r="4255" spans="2:13" hidden="1" outlineLevel="1" x14ac:dyDescent="0.15">
      <c r="D4255" s="1"/>
      <c r="E4255" s="1"/>
      <c r="F4255" s="1"/>
      <c r="H4255" s="1"/>
      <c r="I4255" s="1"/>
      <c r="J4255" s="1"/>
      <c r="K4255" s="1"/>
      <c r="L4255" s="1"/>
    </row>
    <row r="4256" spans="2:13" s="1" customFormat="1" ht="18" hidden="1" customHeight="1" outlineLevel="1" x14ac:dyDescent="0.15">
      <c r="B4256" s="7"/>
      <c r="C4256" s="91" t="s">
        <v>10</v>
      </c>
      <c r="D4256" s="91"/>
      <c r="E4256" s="91"/>
      <c r="F4256" s="92"/>
      <c r="G4256" s="92"/>
      <c r="H4256" s="97" t="s">
        <v>4</v>
      </c>
      <c r="I4256" s="92" t="s">
        <v>5</v>
      </c>
      <c r="J4256" s="92" t="s">
        <v>6</v>
      </c>
      <c r="K4256" s="92" t="s">
        <v>257</v>
      </c>
      <c r="L4256" s="92" t="s">
        <v>258</v>
      </c>
      <c r="M4256" s="92"/>
    </row>
    <row r="4257" spans="2:13" ht="10" hidden="1" customHeight="1" outlineLevel="1" x14ac:dyDescent="0.15"/>
    <row r="4258" spans="2:13" s="1" customFormat="1" ht="15" hidden="1" customHeight="1" outlineLevel="1" x14ac:dyDescent="0.15">
      <c r="B4258" s="7"/>
      <c r="D4258" s="9" t="s">
        <v>17</v>
      </c>
      <c r="F4258" s="8" t="s">
        <v>9</v>
      </c>
      <c r="H4258" s="29">
        <f>H4254</f>
        <v>0</v>
      </c>
      <c r="I4258" s="29">
        <f>I4254</f>
        <v>0</v>
      </c>
      <c r="J4258" s="29">
        <f>J4254</f>
        <v>0</v>
      </c>
      <c r="K4258" s="29">
        <f>K4254</f>
        <v>0</v>
      </c>
      <c r="L4258" s="29">
        <f>L4254</f>
        <v>0</v>
      </c>
    </row>
    <row r="4259" spans="2:13" ht="4" hidden="1" customHeight="1" outlineLevel="1" x14ac:dyDescent="0.15">
      <c r="D4259" s="9"/>
      <c r="F4259" s="1"/>
      <c r="H4259" s="1"/>
      <c r="I4259" s="1"/>
      <c r="J4259" s="1"/>
      <c r="K4259" s="1"/>
      <c r="L4259" s="1"/>
    </row>
    <row r="4260" spans="2:13" s="1" customFormat="1" ht="15" hidden="1" customHeight="1" outlineLevel="1" x14ac:dyDescent="0.15">
      <c r="B4260" s="7"/>
      <c r="D4260" s="9" t="s">
        <v>249</v>
      </c>
      <c r="F4260" s="8" t="s">
        <v>9</v>
      </c>
      <c r="H4260" s="29">
        <f>IF(H4247&lt;H4236, H4253, 0)</f>
        <v>0</v>
      </c>
      <c r="I4260" s="29">
        <f>IF(I4247&lt;I4236, I4253, 0)</f>
        <v>0</v>
      </c>
      <c r="J4260" s="29">
        <f>IF(J4247&lt;J4236, J4253, 0)</f>
        <v>0</v>
      </c>
      <c r="K4260" s="29">
        <f>IF(K4247&lt;K4236, K4253, 0)</f>
        <v>0</v>
      </c>
      <c r="L4260" s="29">
        <f>IF(L4247&lt;L4236, L4253, 0)</f>
        <v>0</v>
      </c>
    </row>
    <row r="4261" spans="2:13" ht="4" hidden="1" customHeight="1" outlineLevel="1" x14ac:dyDescent="0.15">
      <c r="D4261" s="9"/>
      <c r="F4261" s="1"/>
      <c r="H4261" s="1"/>
      <c r="I4261" s="1"/>
      <c r="J4261" s="1"/>
      <c r="K4261" s="1"/>
      <c r="L4261" s="1"/>
    </row>
    <row r="4262" spans="2:13" s="1" customFormat="1" ht="15" hidden="1" customHeight="1" outlineLevel="1" x14ac:dyDescent="0.15">
      <c r="B4262" s="7"/>
      <c r="D4262" s="9" t="s">
        <v>11</v>
      </c>
      <c r="F4262" s="8" t="str">
        <f>ReportingCurrencyUnitLables</f>
        <v>USD 000s</v>
      </c>
      <c r="H4262" s="29">
        <f>H4236 * H4254 / 1000</f>
        <v>0</v>
      </c>
      <c r="I4262" s="29">
        <f>I4236 * I4254 / 1000</f>
        <v>0</v>
      </c>
      <c r="J4262" s="29">
        <f>J4236 * J4254 / 1000</f>
        <v>0</v>
      </c>
      <c r="K4262" s="29">
        <f>K4236 * K4254 / 1000</f>
        <v>0</v>
      </c>
      <c r="L4262" s="29">
        <f>L4236 * L4254 / 1000</f>
        <v>0</v>
      </c>
    </row>
    <row r="4263" spans="2:13" ht="4" hidden="1" customHeight="1" outlineLevel="1" x14ac:dyDescent="0.15">
      <c r="D4263" s="9"/>
      <c r="F4263" s="1"/>
      <c r="H4263" s="1"/>
      <c r="I4263" s="1"/>
      <c r="J4263" s="1"/>
      <c r="K4263" s="1"/>
      <c r="L4263" s="1"/>
    </row>
    <row r="4264" spans="2:13" s="1" customFormat="1" ht="15" hidden="1" customHeight="1" outlineLevel="1" x14ac:dyDescent="0.15">
      <c r="B4264" s="7"/>
      <c r="D4264" s="9" t="s">
        <v>13</v>
      </c>
      <c r="F4264" s="8" t="s">
        <v>14</v>
      </c>
      <c r="H4264" s="30">
        <f>IF(H4258=0,0,H4260 / H4258)</f>
        <v>0</v>
      </c>
      <c r="I4264" s="30">
        <f>IF(I4258=0,0,I4260 / I4258)</f>
        <v>0</v>
      </c>
      <c r="J4264" s="30">
        <f>IF(J4258=0,0,J4260 / J4258)</f>
        <v>0</v>
      </c>
      <c r="K4264" s="30">
        <f>IF(K4258=0,0,K4260 / K4258)</f>
        <v>0</v>
      </c>
      <c r="L4264" s="30">
        <f>IF(L4258=0,0,L4260 / L4258)</f>
        <v>0</v>
      </c>
    </row>
    <row r="4265" spans="2:13" ht="4" hidden="1" customHeight="1" outlineLevel="1" x14ac:dyDescent="0.15">
      <c r="D4265" s="9"/>
      <c r="F4265" s="1"/>
      <c r="H4265" s="1"/>
      <c r="I4265" s="1"/>
      <c r="J4265" s="1"/>
      <c r="K4265" s="1"/>
      <c r="L4265" s="1"/>
    </row>
    <row r="4266" spans="2:13" ht="15" hidden="1" customHeight="1" outlineLevel="1" x14ac:dyDescent="0.15">
      <c r="D4266" s="9" t="s">
        <v>302</v>
      </c>
      <c r="F4266" s="8" t="str">
        <f>ReportingCurrencyUnitLables</f>
        <v>USD 000s</v>
      </c>
      <c r="G4266" s="1"/>
      <c r="H4266" s="29">
        <f>MAX(0, H4236-H4247) * H4260 / 1000</f>
        <v>0</v>
      </c>
      <c r="I4266" s="29">
        <f t="shared" ref="I4266:L4266" si="137">MAX(0, I4236-I4247) * I4260 / 1000</f>
        <v>0</v>
      </c>
      <c r="J4266" s="29">
        <f t="shared" si="137"/>
        <v>0</v>
      </c>
      <c r="K4266" s="29">
        <f t="shared" si="137"/>
        <v>0</v>
      </c>
      <c r="L4266" s="29">
        <f t="shared" si="137"/>
        <v>0</v>
      </c>
    </row>
    <row r="4267" spans="2:13" ht="4" hidden="1" customHeight="1" outlineLevel="1" x14ac:dyDescent="0.15">
      <c r="D4267" s="9"/>
      <c r="F4267" s="1"/>
      <c r="H4267" s="1"/>
      <c r="I4267" s="1"/>
      <c r="J4267" s="1"/>
      <c r="K4267" s="1"/>
      <c r="L4267" s="1"/>
    </row>
    <row r="4268" spans="2:13" s="1" customFormat="1" ht="15" hidden="1" customHeight="1" outlineLevel="1" x14ac:dyDescent="0.15">
      <c r="B4268" s="7"/>
      <c r="D4268" s="9" t="s">
        <v>252</v>
      </c>
      <c r="F4268" s="8" t="s">
        <v>250</v>
      </c>
      <c r="H4268" s="30">
        <f>IF(H4262=0, 0, H4266/H4262)</f>
        <v>0</v>
      </c>
      <c r="I4268" s="30">
        <f>IF(I4262=0, 0, I4266/I4262)</f>
        <v>0</v>
      </c>
      <c r="J4268" s="30">
        <f>IF(J4262=0, 0, J4266/J4262)</f>
        <v>0</v>
      </c>
      <c r="K4268" s="30">
        <f>IF(K4262=0, 0, K4266/K4262)</f>
        <v>0</v>
      </c>
      <c r="L4268" s="30">
        <f>IF(L4262=0, 0, L4266/L4262)</f>
        <v>0</v>
      </c>
    </row>
    <row r="4269" spans="2:13" ht="4" hidden="1" customHeight="1" outlineLevel="1" x14ac:dyDescent="0.15">
      <c r="D4269" s="9"/>
      <c r="F4269" s="1"/>
      <c r="H4269" s="1"/>
      <c r="I4269" s="1"/>
      <c r="J4269" s="1"/>
      <c r="K4269" s="1"/>
      <c r="L4269" s="1"/>
    </row>
    <row r="4270" spans="2:13" s="1" customFormat="1" ht="15" hidden="1" customHeight="1" outlineLevel="1" x14ac:dyDescent="0.15">
      <c r="B4270" s="7"/>
      <c r="C4270" s="7"/>
      <c r="D4270" s="9" t="s">
        <v>251</v>
      </c>
      <c r="F4270" s="8" t="s">
        <v>259</v>
      </c>
      <c r="H4270" s="31"/>
      <c r="I4270" s="30">
        <f>IF(H4268=0, 0, -(I4268-H4268) / H4268)</f>
        <v>0</v>
      </c>
      <c r="J4270" s="30">
        <f>IF(I4268=0, 0, -(J4268-I4268) / I4268)</f>
        <v>0</v>
      </c>
      <c r="K4270" s="30">
        <f>IF(J4268=0, 0, -(K4268-J4268) / J4268)</f>
        <v>0</v>
      </c>
      <c r="L4270" s="30">
        <f>IF(K4268=0, 0, -(L4268-K4268) / K4268)</f>
        <v>0</v>
      </c>
    </row>
    <row r="4271" spans="2:13" hidden="1" outlineLevel="1" x14ac:dyDescent="0.15"/>
    <row r="4272" spans="2:13" s="1" customFormat="1" ht="18" hidden="1" customHeight="1" outlineLevel="1" x14ac:dyDescent="0.15">
      <c r="B4272" s="7"/>
      <c r="C4272" s="91" t="s">
        <v>241</v>
      </c>
      <c r="D4272" s="91"/>
      <c r="E4272" s="93">
        <f>IF(AND(J4223 = "Yes", OR(ISBLANK(Worker_Type_Filter), Worker_Type_Filter = H4228),
 OR(ISBLANK(Country_Filter), Country_Filter = J4228)), 1, 0)</f>
        <v>1</v>
      </c>
      <c r="F4272" s="92"/>
      <c r="G4272" s="92"/>
      <c r="H4272" s="92" t="s">
        <v>4</v>
      </c>
      <c r="I4272" s="92" t="s">
        <v>5</v>
      </c>
      <c r="J4272" s="92" t="s">
        <v>6</v>
      </c>
      <c r="K4272" s="92" t="s">
        <v>257</v>
      </c>
      <c r="L4272" s="92" t="s">
        <v>258</v>
      </c>
      <c r="M4272" s="92"/>
    </row>
    <row r="4273" spans="2:14" ht="10" hidden="1" customHeight="1" outlineLevel="1" x14ac:dyDescent="0.15">
      <c r="C4273" s="43" t="s">
        <v>248</v>
      </c>
    </row>
    <row r="4274" spans="2:14" ht="4" hidden="1" customHeight="1" outlineLevel="1" x14ac:dyDescent="0.15"/>
    <row r="4275" spans="2:14" s="1" customFormat="1" ht="15" hidden="1" customHeight="1" outlineLevel="1" x14ac:dyDescent="0.15">
      <c r="B4275" s="7"/>
      <c r="C4275" s="19">
        <v>1</v>
      </c>
      <c r="D4275" s="9" t="s">
        <v>17</v>
      </c>
      <c r="F4275" s="8" t="s">
        <v>9</v>
      </c>
      <c r="H4275" s="29">
        <f>H4258 * $E4272</f>
        <v>0</v>
      </c>
      <c r="I4275" s="29">
        <f>I4258 * $E4272</f>
        <v>0</v>
      </c>
      <c r="J4275" s="29">
        <f>J4258 * $E4272</f>
        <v>0</v>
      </c>
      <c r="K4275" s="29">
        <f>K4258 * $E4272</f>
        <v>0</v>
      </c>
      <c r="L4275" s="29">
        <f>L4258 * $E4272</f>
        <v>0</v>
      </c>
    </row>
    <row r="4276" spans="2:14" ht="4" hidden="1" customHeight="1" outlineLevel="1" x14ac:dyDescent="0.15">
      <c r="D4276" s="9"/>
      <c r="F4276" s="1"/>
      <c r="H4276" s="1"/>
      <c r="I4276" s="1"/>
      <c r="J4276" s="1"/>
      <c r="K4276" s="1"/>
      <c r="L4276" s="1"/>
    </row>
    <row r="4277" spans="2:14" s="1" customFormat="1" ht="15" hidden="1" customHeight="1" outlineLevel="1" x14ac:dyDescent="0.15">
      <c r="B4277" s="7"/>
      <c r="C4277" s="19">
        <v>2</v>
      </c>
      <c r="D4277" s="9" t="s">
        <v>249</v>
      </c>
      <c r="F4277" s="8" t="s">
        <v>9</v>
      </c>
      <c r="H4277" s="29">
        <f>H4260 * $E4272</f>
        <v>0</v>
      </c>
      <c r="I4277" s="29">
        <f>I4260 * $E4272</f>
        <v>0</v>
      </c>
      <c r="J4277" s="29">
        <f>J4260 * $E4272</f>
        <v>0</v>
      </c>
      <c r="K4277" s="29">
        <f>K4260 * $E4272</f>
        <v>0</v>
      </c>
      <c r="L4277" s="29">
        <f>L4260 * $E4272</f>
        <v>0</v>
      </c>
    </row>
    <row r="4278" spans="2:14" ht="4" hidden="1" customHeight="1" outlineLevel="1" x14ac:dyDescent="0.15">
      <c r="D4278" s="9"/>
      <c r="F4278" s="1"/>
      <c r="H4278" s="1"/>
      <c r="I4278" s="1"/>
      <c r="J4278" s="1"/>
      <c r="K4278" s="1"/>
      <c r="L4278" s="1"/>
    </row>
    <row r="4279" spans="2:14" s="1" customFormat="1" ht="15" hidden="1" customHeight="1" outlineLevel="1" x14ac:dyDescent="0.15">
      <c r="B4279" s="7"/>
      <c r="C4279" s="19">
        <v>3</v>
      </c>
      <c r="D4279" s="9" t="s">
        <v>11</v>
      </c>
      <c r="F4279" s="8" t="str">
        <f>ReportingCurrencyUnitLables</f>
        <v>USD 000s</v>
      </c>
      <c r="H4279" s="29">
        <f>H4262 * $E4272</f>
        <v>0</v>
      </c>
      <c r="I4279" s="29">
        <f>I4262 * $E4272</f>
        <v>0</v>
      </c>
      <c r="J4279" s="29">
        <f>J4262 * $E4272</f>
        <v>0</v>
      </c>
      <c r="K4279" s="29">
        <f>K4262 * $E4272</f>
        <v>0</v>
      </c>
      <c r="L4279" s="29">
        <f>L4262 * $E4272</f>
        <v>0</v>
      </c>
    </row>
    <row r="4280" spans="2:14" ht="4" hidden="1" customHeight="1" outlineLevel="1" x14ac:dyDescent="0.15">
      <c r="D4280" s="9"/>
      <c r="F4280" s="1"/>
      <c r="H4280" s="1"/>
      <c r="I4280" s="1"/>
      <c r="J4280" s="1"/>
      <c r="K4280" s="1"/>
      <c r="L4280" s="1"/>
    </row>
    <row r="4281" spans="2:14" s="1" customFormat="1" ht="15" hidden="1" customHeight="1" outlineLevel="1" x14ac:dyDescent="0.15">
      <c r="B4281" s="7"/>
      <c r="C4281" s="19">
        <v>4</v>
      </c>
      <c r="D4281" s="9" t="s">
        <v>256</v>
      </c>
      <c r="F4281" s="8" t="str">
        <f>ReportingCurrencyUnitLables</f>
        <v>USD 000s</v>
      </c>
      <c r="H4281" s="29">
        <f>H4266 * $E4272</f>
        <v>0</v>
      </c>
      <c r="I4281" s="29">
        <f>I4266 * $E4272</f>
        <v>0</v>
      </c>
      <c r="J4281" s="29">
        <f>J4266 * $E4272</f>
        <v>0</v>
      </c>
      <c r="K4281" s="29">
        <f>K4266 * $E4272</f>
        <v>0</v>
      </c>
      <c r="L4281" s="29">
        <f>L4266 * $E4272</f>
        <v>0</v>
      </c>
    </row>
    <row r="4282" spans="2:14" ht="4" hidden="1" customHeight="1" outlineLevel="1" x14ac:dyDescent="0.15">
      <c r="D4282" s="9"/>
      <c r="F4282" s="1"/>
      <c r="H4282" s="1"/>
      <c r="I4282" s="1"/>
      <c r="J4282" s="1"/>
      <c r="K4282" s="1"/>
      <c r="L4282" s="1"/>
    </row>
    <row r="4283" spans="2:14" ht="10" hidden="1" customHeight="1" outlineLevel="1" x14ac:dyDescent="0.15">
      <c r="B4283" s="44"/>
      <c r="C4283" s="41"/>
      <c r="D4283" s="41"/>
      <c r="E4283" s="41"/>
      <c r="F4283" s="41"/>
      <c r="G4283" s="41"/>
      <c r="H4283" s="41"/>
      <c r="I4283" s="45"/>
      <c r="J4283" s="45"/>
      <c r="K4283" s="45"/>
      <c r="L4283" s="41"/>
      <c r="M4283" s="41"/>
      <c r="N4283" s="1"/>
    </row>
    <row r="4284" spans="2:14" ht="10" customHeight="1" x14ac:dyDescent="0.15">
      <c r="B4284" s="44"/>
      <c r="C4284" s="41"/>
      <c r="D4284" s="41"/>
      <c r="E4284" s="41"/>
      <c r="F4284" s="41"/>
      <c r="G4284" s="41"/>
      <c r="H4284" s="41"/>
      <c r="I4284" s="45"/>
      <c r="J4284" s="45"/>
      <c r="K4284" s="45"/>
      <c r="L4284" s="41"/>
      <c r="M4284" s="41"/>
      <c r="N4284" s="1"/>
    </row>
    <row r="4285" spans="2:14" s="1" customFormat="1" ht="19" collapsed="1" x14ac:dyDescent="0.15">
      <c r="B4285" s="83" cm="1">
        <f t="array" aca="1" ref="B4285" ca="1">MAX($B$2:OFFSET(B4285,-1,0)+1)</f>
        <v>70</v>
      </c>
      <c r="C4285" s="84" t="str">
        <f>UPPER(J4290) &amp;" / " &amp; K4290  &amp; " / " &amp; L4290 &amp; " / " &amp; H4290</f>
        <v xml:space="preserve"> /  /  / </v>
      </c>
      <c r="D4285" s="84"/>
      <c r="E4285" s="41"/>
      <c r="F4285" s="41"/>
      <c r="G4285" s="41"/>
      <c r="H4285" s="61" t="str">
        <f>IF(COUNTIF(E4287:E4343, "!")&gt;0, "!", "")</f>
        <v/>
      </c>
      <c r="I4285" s="18" t="s">
        <v>240</v>
      </c>
      <c r="J4285" s="2" t="s">
        <v>210</v>
      </c>
      <c r="K4285" s="18" t="s">
        <v>267</v>
      </c>
      <c r="L4285" s="42">
        <f>E4334</f>
        <v>1</v>
      </c>
      <c r="M4285" s="41"/>
    </row>
    <row r="4286" spans="2:14" s="1" customFormat="1" ht="4" hidden="1" customHeight="1" outlineLevel="1" x14ac:dyDescent="0.15">
      <c r="B4286" s="88"/>
      <c r="C4286" s="89"/>
      <c r="D4286" s="89"/>
      <c r="E4286" s="89"/>
      <c r="F4286" s="89"/>
      <c r="G4286" s="89"/>
      <c r="H4286" s="89"/>
      <c r="I4286" s="90"/>
      <c r="J4286" s="90"/>
      <c r="K4286" s="90"/>
      <c r="L4286" s="89"/>
      <c r="M4286" s="89"/>
    </row>
    <row r="4287" spans="2:14" ht="10" hidden="1" customHeight="1" outlineLevel="1" x14ac:dyDescent="0.15"/>
    <row r="4288" spans="2:14" ht="15" hidden="1" customHeight="1" outlineLevel="1" x14ac:dyDescent="0.15">
      <c r="D4288" s="1"/>
      <c r="E4288" s="1"/>
      <c r="H4288" s="4" t="s">
        <v>1</v>
      </c>
      <c r="J4288" s="4" t="s">
        <v>0</v>
      </c>
      <c r="K4288" s="4" t="s">
        <v>209</v>
      </c>
      <c r="L4288" s="4" t="s">
        <v>264</v>
      </c>
    </row>
    <row r="4289" spans="2:13" ht="5" hidden="1" customHeight="1" outlineLevel="1" x14ac:dyDescent="0.15">
      <c r="D4289" s="1"/>
      <c r="E4289" s="1"/>
      <c r="H4289" s="1"/>
      <c r="J4289" s="1"/>
      <c r="K4289" s="1"/>
      <c r="L4289" s="1"/>
    </row>
    <row r="4290" spans="2:13" ht="15" hidden="1" customHeight="1" outlineLevel="1" x14ac:dyDescent="0.15">
      <c r="D4290" s="9" t="s">
        <v>2</v>
      </c>
      <c r="E4290" s="1"/>
      <c r="H4290" s="2"/>
      <c r="J4290" s="2"/>
      <c r="K4290" s="2"/>
      <c r="L4290" s="2"/>
    </row>
    <row r="4291" spans="2:13" hidden="1" outlineLevel="1" x14ac:dyDescent="0.15">
      <c r="D4291" s="1"/>
      <c r="E4291" s="1"/>
      <c r="F4291" s="1"/>
      <c r="H4291" s="1"/>
      <c r="I4291" s="1"/>
      <c r="J4291" s="1"/>
      <c r="K4291" s="1"/>
      <c r="L4291" s="1"/>
    </row>
    <row r="4292" spans="2:13" s="1" customFormat="1" ht="18" hidden="1" customHeight="1" outlineLevel="1" x14ac:dyDescent="0.15">
      <c r="B4292" s="7"/>
      <c r="C4292" s="91" t="s">
        <v>3</v>
      </c>
      <c r="D4292" s="91"/>
      <c r="E4292" s="91"/>
      <c r="F4292" s="92"/>
      <c r="G4292" s="92"/>
      <c r="H4292" s="92" t="s">
        <v>4</v>
      </c>
      <c r="I4292" s="92" t="s">
        <v>5</v>
      </c>
      <c r="J4292" s="92" t="s">
        <v>6</v>
      </c>
      <c r="K4292" s="92" t="s">
        <v>257</v>
      </c>
      <c r="L4292" s="92" t="s">
        <v>258</v>
      </c>
      <c r="M4292" s="92"/>
    </row>
    <row r="4293" spans="2:13" ht="10" hidden="1" customHeight="1" outlineLevel="1" x14ac:dyDescent="0.15">
      <c r="H4293" s="1"/>
      <c r="I4293" s="1"/>
      <c r="J4293" s="1"/>
      <c r="K4293" s="1"/>
      <c r="L4293" s="1"/>
    </row>
    <row r="4294" spans="2:13" s="1" customFormat="1" ht="15" hidden="1" customHeight="1" outlineLevel="1" x14ac:dyDescent="0.15">
      <c r="B4294" s="7"/>
      <c r="D4294" s="9" t="s">
        <v>3</v>
      </c>
      <c r="F4294" s="17" t="s">
        <v>321</v>
      </c>
      <c r="H4294" s="22"/>
      <c r="I4294" s="22"/>
      <c r="J4294" s="22"/>
      <c r="K4294" s="22"/>
      <c r="L4294" s="22"/>
    </row>
    <row r="4295" spans="2:13" ht="4" hidden="1" customHeight="1" outlineLevel="1" x14ac:dyDescent="0.15">
      <c r="D4295" s="1"/>
      <c r="E4295" s="1"/>
      <c r="F4295" s="1"/>
      <c r="H4295" s="1"/>
      <c r="I4295" s="1"/>
      <c r="J4295" s="1"/>
      <c r="K4295" s="1"/>
      <c r="L4295" s="1"/>
    </row>
    <row r="4296" spans="2:13" s="1" customFormat="1" ht="15" hidden="1" customHeight="1" outlineLevel="1" x14ac:dyDescent="0.15">
      <c r="B4296" s="7"/>
      <c r="D4296" s="9" t="s">
        <v>246</v>
      </c>
      <c r="F4296" s="8" t="str">
        <f>F4298 &amp; ":" &amp; F4294</f>
        <v>USD:[currency code]</v>
      </c>
      <c r="H4296" s="24"/>
      <c r="I4296" s="24"/>
      <c r="J4296" s="24"/>
      <c r="K4296" s="24"/>
      <c r="L4296" s="24"/>
    </row>
    <row r="4297" spans="2:13" ht="4" hidden="1" customHeight="1" outlineLevel="1" x14ac:dyDescent="0.15">
      <c r="D4297" s="1"/>
      <c r="E4297" s="1"/>
      <c r="F4297" s="1"/>
      <c r="H4297" s="1"/>
      <c r="I4297" s="1"/>
      <c r="J4297" s="1"/>
      <c r="K4297" s="1"/>
      <c r="L4297" s="1"/>
    </row>
    <row r="4298" spans="2:13" s="1" customFormat="1" ht="15" hidden="1" customHeight="1" outlineLevel="1" x14ac:dyDescent="0.15">
      <c r="B4298" s="7"/>
      <c r="D4298" s="9" t="s">
        <v>16</v>
      </c>
      <c r="F4298" s="8" t="str">
        <f>ReportingCurrency</f>
        <v>USD</v>
      </c>
      <c r="H4298" s="28">
        <f>IF(H4296=0, 0, H4294/H4296)</f>
        <v>0</v>
      </c>
      <c r="I4298" s="28">
        <f>IF(I4296=0, 0, I4294/I4296)</f>
        <v>0</v>
      </c>
      <c r="J4298" s="28">
        <f>IF(J4296=0, 0, J4294/J4296)</f>
        <v>0</v>
      </c>
      <c r="K4298" s="28">
        <f>IF(K4296=0, 0, K4294/K4296)</f>
        <v>0</v>
      </c>
      <c r="L4298" s="28">
        <f>IF(L4296=0, 0, L4294/L4296)</f>
        <v>0</v>
      </c>
    </row>
    <row r="4299" spans="2:13" ht="4" hidden="1" customHeight="1" outlineLevel="1" x14ac:dyDescent="0.15">
      <c r="D4299" s="1"/>
      <c r="E4299" s="1"/>
      <c r="F4299" s="1"/>
      <c r="H4299" s="1"/>
      <c r="I4299" s="1"/>
      <c r="J4299" s="1"/>
      <c r="K4299" s="1"/>
      <c r="L4299" s="1"/>
    </row>
    <row r="4300" spans="2:13" s="1" customFormat="1" ht="15" hidden="1" customHeight="1" outlineLevel="1" x14ac:dyDescent="0.15">
      <c r="B4300" s="7"/>
      <c r="D4300" s="9" t="s">
        <v>253</v>
      </c>
      <c r="F4300" s="8" t="s">
        <v>254</v>
      </c>
      <c r="H4300" s="2"/>
      <c r="I4300" s="2"/>
      <c r="J4300" s="2"/>
      <c r="K4300" s="2"/>
      <c r="L4300" s="2"/>
    </row>
    <row r="4301" spans="2:13" ht="4" hidden="1" customHeight="1" outlineLevel="1" x14ac:dyDescent="0.15">
      <c r="D4301" s="1"/>
      <c r="E4301" s="1"/>
      <c r="F4301" s="1"/>
      <c r="H4301" s="1"/>
      <c r="I4301" s="1"/>
      <c r="J4301" s="1"/>
      <c r="K4301" s="1"/>
      <c r="L4301" s="1"/>
    </row>
    <row r="4302" spans="2:13" s="1" customFormat="1" ht="15" hidden="1" customHeight="1" outlineLevel="1" x14ac:dyDescent="0.15">
      <c r="B4302" s="7"/>
      <c r="D4302" s="9" t="s">
        <v>280</v>
      </c>
      <c r="F4302" s="8" t="s">
        <v>255</v>
      </c>
      <c r="H4302" s="25"/>
      <c r="I4302" s="25"/>
      <c r="J4302" s="25"/>
      <c r="K4302" s="25"/>
      <c r="L4302" s="25"/>
    </row>
    <row r="4303" spans="2:13" hidden="1" outlineLevel="1" x14ac:dyDescent="0.15">
      <c r="D4303" s="1"/>
      <c r="E4303" s="1"/>
      <c r="F4303" s="1"/>
      <c r="H4303" s="1"/>
      <c r="I4303" s="1"/>
      <c r="J4303" s="1"/>
      <c r="K4303" s="1"/>
      <c r="L4303" s="1"/>
    </row>
    <row r="4304" spans="2:13" s="1" customFormat="1" ht="18" hidden="1" customHeight="1" outlineLevel="1" x14ac:dyDescent="0.15">
      <c r="B4304" s="7"/>
      <c r="C4304" s="91" t="s">
        <v>311</v>
      </c>
      <c r="D4304" s="91"/>
      <c r="E4304" s="91"/>
      <c r="F4304" s="92"/>
      <c r="G4304" s="92"/>
      <c r="H4304" s="92" t="s">
        <v>4</v>
      </c>
      <c r="I4304" s="92" t="s">
        <v>5</v>
      </c>
      <c r="J4304" s="92" t="s">
        <v>6</v>
      </c>
      <c r="K4304" s="92" t="s">
        <v>257</v>
      </c>
      <c r="L4304" s="92" t="s">
        <v>258</v>
      </c>
      <c r="M4304" s="92"/>
    </row>
    <row r="4305" spans="2:13" ht="10" hidden="1" customHeight="1" outlineLevel="1" x14ac:dyDescent="0.15">
      <c r="H4305" s="1"/>
      <c r="I4305" s="1"/>
      <c r="J4305" s="1"/>
      <c r="K4305" s="1"/>
      <c r="L4305" s="1"/>
    </row>
    <row r="4306" spans="2:13" s="1" customFormat="1" ht="15" hidden="1" customHeight="1" outlineLevel="1" x14ac:dyDescent="0.15">
      <c r="B4306" s="7"/>
      <c r="C4306" s="62"/>
      <c r="D4306" s="9" t="s">
        <v>318</v>
      </c>
      <c r="E4306"/>
      <c r="F4306" s="58" t="str">
        <f>F4294</f>
        <v>[currency code]</v>
      </c>
      <c r="H4306" s="23"/>
      <c r="I4306" s="23"/>
      <c r="J4306" s="23"/>
      <c r="K4306" s="23"/>
      <c r="L4306" s="23"/>
    </row>
    <row r="4307" spans="2:13" ht="10" hidden="1" customHeight="1" outlineLevel="1" x14ac:dyDescent="0.15">
      <c r="D4307" s="1"/>
      <c r="F4307" s="1"/>
      <c r="H4307" s="1"/>
      <c r="I4307" s="1"/>
      <c r="J4307" s="1"/>
      <c r="K4307" s="1"/>
      <c r="L4307" s="1"/>
    </row>
    <row r="4308" spans="2:13" ht="15" hidden="1" customHeight="1" outlineLevel="1" x14ac:dyDescent="0.15">
      <c r="D4308" s="60"/>
      <c r="F4308" s="1"/>
      <c r="H4308" s="98" t="s">
        <v>312</v>
      </c>
      <c r="I4308" s="1"/>
      <c r="J4308" s="1"/>
      <c r="K4308" s="1"/>
      <c r="L4308" s="1"/>
    </row>
    <row r="4309" spans="2:13" s="1" customFormat="1" ht="15" hidden="1" customHeight="1" outlineLevel="1" x14ac:dyDescent="0.15">
      <c r="B4309" s="7"/>
      <c r="D4309" s="9" t="s">
        <v>319</v>
      </c>
      <c r="E4309"/>
      <c r="F4309" s="8" t="str">
        <f t="shared" ref="F4309" si="138">ReportingCurrency</f>
        <v>USD</v>
      </c>
      <c r="H4309" s="28">
        <f>IF(H4296=0, 0, H4306/H4296)</f>
        <v>0</v>
      </c>
      <c r="I4309" s="28">
        <f>IF(I4296=0, 0, I4306/I4296)</f>
        <v>0</v>
      </c>
      <c r="J4309" s="28">
        <f>IF(J4296=0, 0, J4306/J4296)</f>
        <v>0</v>
      </c>
      <c r="K4309" s="28">
        <f>IF(K4296=0, 0, K4306/K4296)</f>
        <v>0</v>
      </c>
      <c r="L4309" s="28">
        <f>IF(L4296=0, 0, L4306/L4296)</f>
        <v>0</v>
      </c>
    </row>
    <row r="4310" spans="2:13" hidden="1" outlineLevel="1" x14ac:dyDescent="0.15"/>
    <row r="4311" spans="2:13" s="1" customFormat="1" ht="18" hidden="1" customHeight="1" outlineLevel="1" x14ac:dyDescent="0.15">
      <c r="B4311" s="7"/>
      <c r="C4311" s="91" t="s">
        <v>8</v>
      </c>
      <c r="D4311" s="91"/>
      <c r="E4311" s="91"/>
      <c r="F4311" s="92"/>
      <c r="G4311" s="92"/>
      <c r="H4311" s="92" t="s">
        <v>4</v>
      </c>
      <c r="I4311" s="92" t="s">
        <v>5</v>
      </c>
      <c r="J4311" s="92" t="s">
        <v>6</v>
      </c>
      <c r="K4311" s="92" t="s">
        <v>257</v>
      </c>
      <c r="L4311" s="92" t="s">
        <v>258</v>
      </c>
      <c r="M4311" s="92"/>
    </row>
    <row r="4312" spans="2:13" ht="10" hidden="1" customHeight="1" outlineLevel="1" x14ac:dyDescent="0.15">
      <c r="H4312" s="1"/>
      <c r="I4312" s="1"/>
      <c r="J4312" s="1"/>
      <c r="K4312" s="1"/>
      <c r="L4312" s="1"/>
    </row>
    <row r="4313" spans="2:13" ht="15" hidden="1" customHeight="1" outlineLevel="1" x14ac:dyDescent="0.15">
      <c r="D4313" s="9" t="s">
        <v>8</v>
      </c>
      <c r="F4313" s="1"/>
      <c r="H4313" s="99" t="str" cm="1">
        <f t="array" ref="H4313">IF(OR(E4314:E4315 = "!"), "Red alert = missing data","")</f>
        <v/>
      </c>
      <c r="I4313" s="1"/>
      <c r="J4313" s="1"/>
      <c r="K4313" s="1"/>
      <c r="L4313" s="1"/>
    </row>
    <row r="4314" spans="2:13" s="1" customFormat="1" ht="15" hidden="1" customHeight="1" outlineLevel="1" x14ac:dyDescent="0.15">
      <c r="B4314" s="7"/>
      <c r="D4314" s="59" t="s">
        <v>309</v>
      </c>
      <c r="E4314" s="61" t="str" cm="1">
        <f t="array" ref="E4314">IF(MAX((H4309:L4309&gt;=H4298:L4298) * (H4309:L4309 &lt;&gt; 0) * (H4314:L4314=0)) &gt;0, "!", "")</f>
        <v/>
      </c>
      <c r="F4314" s="8" t="s">
        <v>18</v>
      </c>
      <c r="H4314" s="23"/>
      <c r="I4314" s="23"/>
      <c r="J4314" s="23"/>
      <c r="K4314" s="23"/>
      <c r="L4314" s="23"/>
    </row>
    <row r="4315" spans="2:13" s="1" customFormat="1" ht="15" hidden="1" customHeight="1" outlineLevel="1" x14ac:dyDescent="0.15">
      <c r="B4315" s="7"/>
      <c r="D4315" s="59" t="s">
        <v>310</v>
      </c>
      <c r="E4315" s="61" t="str" cm="1">
        <f t="array" ref="E4315">IF(MAX((H4309:L4309&lt;H4298:L4298) * (H4309:L4309 &lt;&gt; 0) * (H4315:L4315=0)) &gt;0, "!", "")</f>
        <v/>
      </c>
      <c r="F4315" s="8" t="s">
        <v>18</v>
      </c>
      <c r="H4315" s="23"/>
      <c r="I4315" s="23"/>
      <c r="J4315" s="23"/>
      <c r="K4315" s="23"/>
      <c r="L4315" s="23"/>
    </row>
    <row r="4316" spans="2:13" s="1" customFormat="1" ht="15" hidden="1" customHeight="1" outlineLevel="1" x14ac:dyDescent="0.15">
      <c r="B4316" s="7"/>
      <c r="D4316" s="59" t="s">
        <v>305</v>
      </c>
      <c r="E4316"/>
      <c r="F4316" s="8" t="s">
        <v>18</v>
      </c>
      <c r="H4316" s="29">
        <f>H4314+IF(H4309&lt;H4298, H4315, 0)</f>
        <v>0</v>
      </c>
      <c r="I4316" s="29">
        <f>I4314+IF(I4309&lt;I4298, I4315, 0)</f>
        <v>0</v>
      </c>
      <c r="J4316" s="29">
        <f>J4314+IF(J4309&lt;J4298, J4315, 0)</f>
        <v>0</v>
      </c>
      <c r="K4316" s="29">
        <f>K4314+IF(K4309&lt;K4298, K4315, 0)</f>
        <v>0</v>
      </c>
      <c r="L4316" s="29">
        <f>L4314+IF(L4309&lt;L4298, L4315, 0)</f>
        <v>0</v>
      </c>
    </row>
    <row r="4317" spans="2:13" hidden="1" outlineLevel="1" x14ac:dyDescent="0.15">
      <c r="D4317" s="1"/>
      <c r="E4317" s="1"/>
      <c r="F4317" s="1"/>
      <c r="H4317" s="1"/>
      <c r="I4317" s="1"/>
      <c r="J4317" s="1"/>
      <c r="K4317" s="1"/>
      <c r="L4317" s="1"/>
    </row>
    <row r="4318" spans="2:13" s="1" customFormat="1" ht="18" hidden="1" customHeight="1" outlineLevel="1" x14ac:dyDescent="0.15">
      <c r="B4318" s="7"/>
      <c r="C4318" s="91" t="s">
        <v>10</v>
      </c>
      <c r="D4318" s="91"/>
      <c r="E4318" s="91"/>
      <c r="F4318" s="92"/>
      <c r="G4318" s="92"/>
      <c r="H4318" s="97" t="s">
        <v>4</v>
      </c>
      <c r="I4318" s="92" t="s">
        <v>5</v>
      </c>
      <c r="J4318" s="92" t="s">
        <v>6</v>
      </c>
      <c r="K4318" s="92" t="s">
        <v>257</v>
      </c>
      <c r="L4318" s="92" t="s">
        <v>258</v>
      </c>
      <c r="M4318" s="92"/>
    </row>
    <row r="4319" spans="2:13" ht="10" hidden="1" customHeight="1" outlineLevel="1" x14ac:dyDescent="0.15"/>
    <row r="4320" spans="2:13" s="1" customFormat="1" ht="15" hidden="1" customHeight="1" outlineLevel="1" x14ac:dyDescent="0.15">
      <c r="B4320" s="7"/>
      <c r="D4320" s="9" t="s">
        <v>17</v>
      </c>
      <c r="F4320" s="8" t="s">
        <v>9</v>
      </c>
      <c r="H4320" s="29">
        <f>H4316</f>
        <v>0</v>
      </c>
      <c r="I4320" s="29">
        <f>I4316</f>
        <v>0</v>
      </c>
      <c r="J4320" s="29">
        <f>J4316</f>
        <v>0</v>
      </c>
      <c r="K4320" s="29">
        <f>K4316</f>
        <v>0</v>
      </c>
      <c r="L4320" s="29">
        <f>L4316</f>
        <v>0</v>
      </c>
    </row>
    <row r="4321" spans="2:13" ht="4" hidden="1" customHeight="1" outlineLevel="1" x14ac:dyDescent="0.15">
      <c r="D4321" s="9"/>
      <c r="F4321" s="1"/>
      <c r="H4321" s="1"/>
      <c r="I4321" s="1"/>
      <c r="J4321" s="1"/>
      <c r="K4321" s="1"/>
      <c r="L4321" s="1"/>
    </row>
    <row r="4322" spans="2:13" s="1" customFormat="1" ht="15" hidden="1" customHeight="1" outlineLevel="1" x14ac:dyDescent="0.15">
      <c r="B4322" s="7"/>
      <c r="D4322" s="9" t="s">
        <v>249</v>
      </c>
      <c r="F4322" s="8" t="s">
        <v>9</v>
      </c>
      <c r="H4322" s="29">
        <f>IF(H4309&lt;H4298, H4315, 0)</f>
        <v>0</v>
      </c>
      <c r="I4322" s="29">
        <f>IF(I4309&lt;I4298, I4315, 0)</f>
        <v>0</v>
      </c>
      <c r="J4322" s="29">
        <f>IF(J4309&lt;J4298, J4315, 0)</f>
        <v>0</v>
      </c>
      <c r="K4322" s="29">
        <f>IF(K4309&lt;K4298, K4315, 0)</f>
        <v>0</v>
      </c>
      <c r="L4322" s="29">
        <f>IF(L4309&lt;L4298, L4315, 0)</f>
        <v>0</v>
      </c>
    </row>
    <row r="4323" spans="2:13" ht="4" hidden="1" customHeight="1" outlineLevel="1" x14ac:dyDescent="0.15">
      <c r="D4323" s="9"/>
      <c r="F4323" s="1"/>
      <c r="H4323" s="1"/>
      <c r="I4323" s="1"/>
      <c r="J4323" s="1"/>
      <c r="K4323" s="1"/>
      <c r="L4323" s="1"/>
    </row>
    <row r="4324" spans="2:13" s="1" customFormat="1" ht="15" hidden="1" customHeight="1" outlineLevel="1" x14ac:dyDescent="0.15">
      <c r="B4324" s="7"/>
      <c r="D4324" s="9" t="s">
        <v>11</v>
      </c>
      <c r="F4324" s="8" t="str">
        <f>ReportingCurrencyUnitLables</f>
        <v>USD 000s</v>
      </c>
      <c r="H4324" s="29">
        <f>H4298 * H4316 / 1000</f>
        <v>0</v>
      </c>
      <c r="I4324" s="29">
        <f>I4298 * I4316 / 1000</f>
        <v>0</v>
      </c>
      <c r="J4324" s="29">
        <f>J4298 * J4316 / 1000</f>
        <v>0</v>
      </c>
      <c r="K4324" s="29">
        <f>K4298 * K4316 / 1000</f>
        <v>0</v>
      </c>
      <c r="L4324" s="29">
        <f>L4298 * L4316 / 1000</f>
        <v>0</v>
      </c>
    </row>
    <row r="4325" spans="2:13" ht="4" hidden="1" customHeight="1" outlineLevel="1" x14ac:dyDescent="0.15">
      <c r="D4325" s="9"/>
      <c r="F4325" s="1"/>
      <c r="H4325" s="1"/>
      <c r="I4325" s="1"/>
      <c r="J4325" s="1"/>
      <c r="K4325" s="1"/>
      <c r="L4325" s="1"/>
    </row>
    <row r="4326" spans="2:13" s="1" customFormat="1" ht="15" hidden="1" customHeight="1" outlineLevel="1" x14ac:dyDescent="0.15">
      <c r="B4326" s="7"/>
      <c r="D4326" s="9" t="s">
        <v>13</v>
      </c>
      <c r="F4326" s="8" t="s">
        <v>14</v>
      </c>
      <c r="H4326" s="30">
        <f>IF(H4320=0,0,H4322 / H4320)</f>
        <v>0</v>
      </c>
      <c r="I4326" s="30">
        <f>IF(I4320=0,0,I4322 / I4320)</f>
        <v>0</v>
      </c>
      <c r="J4326" s="30">
        <f>IF(J4320=0,0,J4322 / J4320)</f>
        <v>0</v>
      </c>
      <c r="K4326" s="30">
        <f>IF(K4320=0,0,K4322 / K4320)</f>
        <v>0</v>
      </c>
      <c r="L4326" s="30">
        <f>IF(L4320=0,0,L4322 / L4320)</f>
        <v>0</v>
      </c>
    </row>
    <row r="4327" spans="2:13" ht="4" hidden="1" customHeight="1" outlineLevel="1" x14ac:dyDescent="0.15">
      <c r="D4327" s="9"/>
      <c r="F4327" s="1"/>
      <c r="H4327" s="1"/>
      <c r="I4327" s="1"/>
      <c r="J4327" s="1"/>
      <c r="K4327" s="1"/>
      <c r="L4327" s="1"/>
    </row>
    <row r="4328" spans="2:13" ht="15" hidden="1" customHeight="1" outlineLevel="1" x14ac:dyDescent="0.15">
      <c r="D4328" s="9" t="s">
        <v>302</v>
      </c>
      <c r="F4328" s="8" t="str">
        <f>ReportingCurrencyUnitLables</f>
        <v>USD 000s</v>
      </c>
      <c r="G4328" s="1"/>
      <c r="H4328" s="29">
        <f>MAX(0, H4298-H4309) * H4322 / 1000</f>
        <v>0</v>
      </c>
      <c r="I4328" s="29">
        <f t="shared" ref="I4328:L4328" si="139">MAX(0, I4298-I4309) * I4322 / 1000</f>
        <v>0</v>
      </c>
      <c r="J4328" s="29">
        <f t="shared" si="139"/>
        <v>0</v>
      </c>
      <c r="K4328" s="29">
        <f t="shared" si="139"/>
        <v>0</v>
      </c>
      <c r="L4328" s="29">
        <f t="shared" si="139"/>
        <v>0</v>
      </c>
    </row>
    <row r="4329" spans="2:13" ht="4" hidden="1" customHeight="1" outlineLevel="1" x14ac:dyDescent="0.15">
      <c r="D4329" s="9"/>
      <c r="F4329" s="1"/>
      <c r="H4329" s="1"/>
      <c r="I4329" s="1"/>
      <c r="J4329" s="1"/>
      <c r="K4329" s="1"/>
      <c r="L4329" s="1"/>
    </row>
    <row r="4330" spans="2:13" s="1" customFormat="1" ht="15" hidden="1" customHeight="1" outlineLevel="1" x14ac:dyDescent="0.15">
      <c r="B4330" s="7"/>
      <c r="D4330" s="9" t="s">
        <v>252</v>
      </c>
      <c r="F4330" s="8" t="s">
        <v>250</v>
      </c>
      <c r="H4330" s="30">
        <f>IF(H4324=0, 0, H4328/H4324)</f>
        <v>0</v>
      </c>
      <c r="I4330" s="30">
        <f>IF(I4324=0, 0, I4328/I4324)</f>
        <v>0</v>
      </c>
      <c r="J4330" s="30">
        <f>IF(J4324=0, 0, J4328/J4324)</f>
        <v>0</v>
      </c>
      <c r="K4330" s="30">
        <f>IF(K4324=0, 0, K4328/K4324)</f>
        <v>0</v>
      </c>
      <c r="L4330" s="30">
        <f>IF(L4324=0, 0, L4328/L4324)</f>
        <v>0</v>
      </c>
    </row>
    <row r="4331" spans="2:13" ht="4" hidden="1" customHeight="1" outlineLevel="1" x14ac:dyDescent="0.15">
      <c r="D4331" s="9"/>
      <c r="F4331" s="1"/>
      <c r="H4331" s="1"/>
      <c r="I4331" s="1"/>
      <c r="J4331" s="1"/>
      <c r="K4331" s="1"/>
      <c r="L4331" s="1"/>
    </row>
    <row r="4332" spans="2:13" s="1" customFormat="1" ht="15" hidden="1" customHeight="1" outlineLevel="1" x14ac:dyDescent="0.15">
      <c r="B4332" s="7"/>
      <c r="C4332" s="7"/>
      <c r="D4332" s="9" t="s">
        <v>251</v>
      </c>
      <c r="F4332" s="8" t="s">
        <v>259</v>
      </c>
      <c r="H4332" s="31"/>
      <c r="I4332" s="30">
        <f>IF(H4330=0, 0, -(I4330-H4330) / H4330)</f>
        <v>0</v>
      </c>
      <c r="J4332" s="30">
        <f>IF(I4330=0, 0, -(J4330-I4330) / I4330)</f>
        <v>0</v>
      </c>
      <c r="K4332" s="30">
        <f>IF(J4330=0, 0, -(K4330-J4330) / J4330)</f>
        <v>0</v>
      </c>
      <c r="L4332" s="30">
        <f>IF(K4330=0, 0, -(L4330-K4330) / K4330)</f>
        <v>0</v>
      </c>
    </row>
    <row r="4333" spans="2:13" hidden="1" outlineLevel="1" x14ac:dyDescent="0.15"/>
    <row r="4334" spans="2:13" s="1" customFormat="1" ht="18" hidden="1" customHeight="1" outlineLevel="1" x14ac:dyDescent="0.15">
      <c r="B4334" s="7"/>
      <c r="C4334" s="91" t="s">
        <v>241</v>
      </c>
      <c r="D4334" s="91"/>
      <c r="E4334" s="93">
        <f>IF(AND(J4285 = "Yes", OR(ISBLANK(Worker_Type_Filter), Worker_Type_Filter = H4290),
 OR(ISBLANK(Country_Filter), Country_Filter = J4290)), 1, 0)</f>
        <v>1</v>
      </c>
      <c r="F4334" s="92"/>
      <c r="G4334" s="92"/>
      <c r="H4334" s="92" t="s">
        <v>4</v>
      </c>
      <c r="I4334" s="92" t="s">
        <v>5</v>
      </c>
      <c r="J4334" s="92" t="s">
        <v>6</v>
      </c>
      <c r="K4334" s="92" t="s">
        <v>257</v>
      </c>
      <c r="L4334" s="92" t="s">
        <v>258</v>
      </c>
      <c r="M4334" s="92"/>
    </row>
    <row r="4335" spans="2:13" ht="10" hidden="1" customHeight="1" outlineLevel="1" x14ac:dyDescent="0.15">
      <c r="C4335" s="43" t="s">
        <v>248</v>
      </c>
    </row>
    <row r="4336" spans="2:13" ht="4" hidden="1" customHeight="1" outlineLevel="1" x14ac:dyDescent="0.15"/>
    <row r="4337" spans="2:14" s="1" customFormat="1" ht="15" hidden="1" customHeight="1" outlineLevel="1" x14ac:dyDescent="0.15">
      <c r="B4337" s="7"/>
      <c r="C4337" s="19">
        <v>1</v>
      </c>
      <c r="D4337" s="9" t="s">
        <v>17</v>
      </c>
      <c r="F4337" s="8" t="s">
        <v>9</v>
      </c>
      <c r="H4337" s="29">
        <f>H4320 * $E4334</f>
        <v>0</v>
      </c>
      <c r="I4337" s="29">
        <f>I4320 * $E4334</f>
        <v>0</v>
      </c>
      <c r="J4337" s="29">
        <f>J4320 * $E4334</f>
        <v>0</v>
      </c>
      <c r="K4337" s="29">
        <f>K4320 * $E4334</f>
        <v>0</v>
      </c>
      <c r="L4337" s="29">
        <f>L4320 * $E4334</f>
        <v>0</v>
      </c>
    </row>
    <row r="4338" spans="2:14" ht="4" hidden="1" customHeight="1" outlineLevel="1" x14ac:dyDescent="0.15">
      <c r="D4338" s="9"/>
      <c r="F4338" s="1"/>
      <c r="H4338" s="1"/>
      <c r="I4338" s="1"/>
      <c r="J4338" s="1"/>
      <c r="K4338" s="1"/>
      <c r="L4338" s="1"/>
    </row>
    <row r="4339" spans="2:14" s="1" customFormat="1" ht="15" hidden="1" customHeight="1" outlineLevel="1" x14ac:dyDescent="0.15">
      <c r="B4339" s="7"/>
      <c r="C4339" s="19">
        <v>2</v>
      </c>
      <c r="D4339" s="9" t="s">
        <v>249</v>
      </c>
      <c r="F4339" s="8" t="s">
        <v>9</v>
      </c>
      <c r="H4339" s="29">
        <f>H4322 * $E4334</f>
        <v>0</v>
      </c>
      <c r="I4339" s="29">
        <f>I4322 * $E4334</f>
        <v>0</v>
      </c>
      <c r="J4339" s="29">
        <f>J4322 * $E4334</f>
        <v>0</v>
      </c>
      <c r="K4339" s="29">
        <f>K4322 * $E4334</f>
        <v>0</v>
      </c>
      <c r="L4339" s="29">
        <f>L4322 * $E4334</f>
        <v>0</v>
      </c>
    </row>
    <row r="4340" spans="2:14" ht="4" hidden="1" customHeight="1" outlineLevel="1" x14ac:dyDescent="0.15">
      <c r="D4340" s="9"/>
      <c r="F4340" s="1"/>
      <c r="H4340" s="1"/>
      <c r="I4340" s="1"/>
      <c r="J4340" s="1"/>
      <c r="K4340" s="1"/>
      <c r="L4340" s="1"/>
    </row>
    <row r="4341" spans="2:14" s="1" customFormat="1" ht="15" hidden="1" customHeight="1" outlineLevel="1" x14ac:dyDescent="0.15">
      <c r="B4341" s="7"/>
      <c r="C4341" s="19">
        <v>3</v>
      </c>
      <c r="D4341" s="9" t="s">
        <v>11</v>
      </c>
      <c r="F4341" s="8" t="str">
        <f>ReportingCurrencyUnitLables</f>
        <v>USD 000s</v>
      </c>
      <c r="H4341" s="29">
        <f>H4324 * $E4334</f>
        <v>0</v>
      </c>
      <c r="I4341" s="29">
        <f>I4324 * $E4334</f>
        <v>0</v>
      </c>
      <c r="J4341" s="29">
        <f>J4324 * $E4334</f>
        <v>0</v>
      </c>
      <c r="K4341" s="29">
        <f>K4324 * $E4334</f>
        <v>0</v>
      </c>
      <c r="L4341" s="29">
        <f>L4324 * $E4334</f>
        <v>0</v>
      </c>
    </row>
    <row r="4342" spans="2:14" ht="4" hidden="1" customHeight="1" outlineLevel="1" x14ac:dyDescent="0.15">
      <c r="D4342" s="9"/>
      <c r="F4342" s="1"/>
      <c r="H4342" s="1"/>
      <c r="I4342" s="1"/>
      <c r="J4342" s="1"/>
      <c r="K4342" s="1"/>
      <c r="L4342" s="1"/>
    </row>
    <row r="4343" spans="2:14" s="1" customFormat="1" ht="15" hidden="1" customHeight="1" outlineLevel="1" x14ac:dyDescent="0.15">
      <c r="B4343" s="7"/>
      <c r="C4343" s="19">
        <v>4</v>
      </c>
      <c r="D4343" s="9" t="s">
        <v>256</v>
      </c>
      <c r="F4343" s="8" t="str">
        <f>ReportingCurrencyUnitLables</f>
        <v>USD 000s</v>
      </c>
      <c r="H4343" s="29">
        <f>H4328 * $E4334</f>
        <v>0</v>
      </c>
      <c r="I4343" s="29">
        <f>I4328 * $E4334</f>
        <v>0</v>
      </c>
      <c r="J4343" s="29">
        <f>J4328 * $E4334</f>
        <v>0</v>
      </c>
      <c r="K4343" s="29">
        <f>K4328 * $E4334</f>
        <v>0</v>
      </c>
      <c r="L4343" s="29">
        <f>L4328 * $E4334</f>
        <v>0</v>
      </c>
    </row>
    <row r="4344" spans="2:14" ht="4" hidden="1" customHeight="1" outlineLevel="1" x14ac:dyDescent="0.15">
      <c r="D4344" s="9"/>
      <c r="F4344" s="1"/>
      <c r="H4344" s="1"/>
      <c r="I4344" s="1"/>
      <c r="J4344" s="1"/>
      <c r="K4344" s="1"/>
      <c r="L4344" s="1"/>
    </row>
    <row r="4345" spans="2:14" ht="10" hidden="1" customHeight="1" outlineLevel="1" x14ac:dyDescent="0.15">
      <c r="B4345" s="44"/>
      <c r="C4345" s="41"/>
      <c r="D4345" s="41"/>
      <c r="E4345" s="41"/>
      <c r="F4345" s="41"/>
      <c r="G4345" s="41"/>
      <c r="H4345" s="41"/>
      <c r="I4345" s="45"/>
      <c r="J4345" s="45"/>
      <c r="K4345" s="45"/>
      <c r="L4345" s="41"/>
      <c r="M4345" s="41"/>
      <c r="N4345" s="1"/>
    </row>
    <row r="4346" spans="2:14" ht="10" customHeight="1" x14ac:dyDescent="0.15">
      <c r="B4346" s="44"/>
      <c r="C4346" s="41"/>
      <c r="D4346" s="41"/>
      <c r="E4346" s="41"/>
      <c r="F4346" s="41"/>
      <c r="G4346" s="41"/>
      <c r="H4346" s="41"/>
      <c r="I4346" s="45"/>
      <c r="J4346" s="45"/>
      <c r="K4346" s="45"/>
      <c r="L4346" s="41"/>
      <c r="M4346" s="41"/>
      <c r="N4346" s="1"/>
    </row>
    <row r="4347" spans="2:14" s="1" customFormat="1" ht="19" collapsed="1" x14ac:dyDescent="0.15">
      <c r="B4347" s="83" cm="1">
        <f t="array" aca="1" ref="B4347" ca="1">MAX($B$2:OFFSET(B4347,-1,0)+1)</f>
        <v>71</v>
      </c>
      <c r="C4347" s="84" t="str">
        <f>UPPER(J4352) &amp;" / " &amp; K4352  &amp; " / " &amp; L4352 &amp; " / " &amp; H4352</f>
        <v xml:space="preserve"> /  /  / </v>
      </c>
      <c r="D4347" s="84"/>
      <c r="E4347" s="41"/>
      <c r="F4347" s="41"/>
      <c r="G4347" s="41"/>
      <c r="H4347" s="61" t="str">
        <f>IF(COUNTIF(E4349:E4405, "!")&gt;0, "!", "")</f>
        <v/>
      </c>
      <c r="I4347" s="18" t="s">
        <v>240</v>
      </c>
      <c r="J4347" s="2" t="s">
        <v>210</v>
      </c>
      <c r="K4347" s="18" t="s">
        <v>267</v>
      </c>
      <c r="L4347" s="42">
        <f>E4396</f>
        <v>1</v>
      </c>
      <c r="M4347" s="41"/>
    </row>
    <row r="4348" spans="2:14" s="1" customFormat="1" ht="4" hidden="1" customHeight="1" outlineLevel="1" x14ac:dyDescent="0.15">
      <c r="B4348" s="88"/>
      <c r="C4348" s="89"/>
      <c r="D4348" s="89"/>
      <c r="E4348" s="89"/>
      <c r="F4348" s="89"/>
      <c r="G4348" s="89"/>
      <c r="H4348" s="89"/>
      <c r="I4348" s="90"/>
      <c r="J4348" s="90"/>
      <c r="K4348" s="90"/>
      <c r="L4348" s="89"/>
      <c r="M4348" s="89"/>
    </row>
    <row r="4349" spans="2:14" ht="10" hidden="1" customHeight="1" outlineLevel="1" x14ac:dyDescent="0.15"/>
    <row r="4350" spans="2:14" ht="15" hidden="1" customHeight="1" outlineLevel="1" x14ac:dyDescent="0.15">
      <c r="D4350" s="1"/>
      <c r="E4350" s="1"/>
      <c r="H4350" s="4" t="s">
        <v>1</v>
      </c>
      <c r="J4350" s="4" t="s">
        <v>0</v>
      </c>
      <c r="K4350" s="4" t="s">
        <v>209</v>
      </c>
      <c r="L4350" s="4" t="s">
        <v>264</v>
      </c>
    </row>
    <row r="4351" spans="2:14" ht="5" hidden="1" customHeight="1" outlineLevel="1" x14ac:dyDescent="0.15">
      <c r="D4351" s="1"/>
      <c r="E4351" s="1"/>
      <c r="H4351" s="1"/>
      <c r="J4351" s="1"/>
      <c r="K4351" s="1"/>
      <c r="L4351" s="1"/>
    </row>
    <row r="4352" spans="2:14" ht="15" hidden="1" customHeight="1" outlineLevel="1" x14ac:dyDescent="0.15">
      <c r="D4352" s="9" t="s">
        <v>2</v>
      </c>
      <c r="E4352" s="1"/>
      <c r="H4352" s="2"/>
      <c r="J4352" s="2"/>
      <c r="K4352" s="2"/>
      <c r="L4352" s="2"/>
    </row>
    <row r="4353" spans="2:13" hidden="1" outlineLevel="1" x14ac:dyDescent="0.15">
      <c r="D4353" s="1"/>
      <c r="E4353" s="1"/>
      <c r="F4353" s="1"/>
      <c r="H4353" s="1"/>
      <c r="I4353" s="1"/>
      <c r="J4353" s="1"/>
      <c r="K4353" s="1"/>
      <c r="L4353" s="1"/>
    </row>
    <row r="4354" spans="2:13" s="1" customFormat="1" ht="18" hidden="1" customHeight="1" outlineLevel="1" x14ac:dyDescent="0.15">
      <c r="B4354" s="7"/>
      <c r="C4354" s="91" t="s">
        <v>3</v>
      </c>
      <c r="D4354" s="91"/>
      <c r="E4354" s="91"/>
      <c r="F4354" s="92"/>
      <c r="G4354" s="92"/>
      <c r="H4354" s="92" t="s">
        <v>4</v>
      </c>
      <c r="I4354" s="92" t="s">
        <v>5</v>
      </c>
      <c r="J4354" s="92" t="s">
        <v>6</v>
      </c>
      <c r="K4354" s="92" t="s">
        <v>257</v>
      </c>
      <c r="L4354" s="92" t="s">
        <v>258</v>
      </c>
      <c r="M4354" s="92"/>
    </row>
    <row r="4355" spans="2:13" ht="10" hidden="1" customHeight="1" outlineLevel="1" x14ac:dyDescent="0.15">
      <c r="H4355" s="1"/>
      <c r="I4355" s="1"/>
      <c r="J4355" s="1"/>
      <c r="K4355" s="1"/>
      <c r="L4355" s="1"/>
    </row>
    <row r="4356" spans="2:13" s="1" customFormat="1" ht="15" hidden="1" customHeight="1" outlineLevel="1" x14ac:dyDescent="0.15">
      <c r="B4356" s="7"/>
      <c r="D4356" s="9" t="s">
        <v>3</v>
      </c>
      <c r="F4356" s="17" t="s">
        <v>321</v>
      </c>
      <c r="H4356" s="22"/>
      <c r="I4356" s="22"/>
      <c r="J4356" s="22"/>
      <c r="K4356" s="22"/>
      <c r="L4356" s="22"/>
    </row>
    <row r="4357" spans="2:13" ht="4" hidden="1" customHeight="1" outlineLevel="1" x14ac:dyDescent="0.15">
      <c r="D4357" s="1"/>
      <c r="E4357" s="1"/>
      <c r="F4357" s="1"/>
      <c r="H4357" s="1"/>
      <c r="I4357" s="1"/>
      <c r="J4357" s="1"/>
      <c r="K4357" s="1"/>
      <c r="L4357" s="1"/>
    </row>
    <row r="4358" spans="2:13" s="1" customFormat="1" ht="15" hidden="1" customHeight="1" outlineLevel="1" x14ac:dyDescent="0.15">
      <c r="B4358" s="7"/>
      <c r="D4358" s="9" t="s">
        <v>246</v>
      </c>
      <c r="F4358" s="8" t="str">
        <f>F4360 &amp; ":" &amp; F4356</f>
        <v>USD:[currency code]</v>
      </c>
      <c r="H4358" s="24"/>
      <c r="I4358" s="24"/>
      <c r="J4358" s="24"/>
      <c r="K4358" s="24"/>
      <c r="L4358" s="24"/>
    </row>
    <row r="4359" spans="2:13" ht="4" hidden="1" customHeight="1" outlineLevel="1" x14ac:dyDescent="0.15">
      <c r="D4359" s="1"/>
      <c r="E4359" s="1"/>
      <c r="F4359" s="1"/>
      <c r="H4359" s="1"/>
      <c r="I4359" s="1"/>
      <c r="J4359" s="1"/>
      <c r="K4359" s="1"/>
      <c r="L4359" s="1"/>
    </row>
    <row r="4360" spans="2:13" s="1" customFormat="1" ht="15" hidden="1" customHeight="1" outlineLevel="1" x14ac:dyDescent="0.15">
      <c r="B4360" s="7"/>
      <c r="D4360" s="9" t="s">
        <v>16</v>
      </c>
      <c r="F4360" s="8" t="str">
        <f>ReportingCurrency</f>
        <v>USD</v>
      </c>
      <c r="H4360" s="28">
        <f>IF(H4358=0, 0, H4356/H4358)</f>
        <v>0</v>
      </c>
      <c r="I4360" s="28">
        <f>IF(I4358=0, 0, I4356/I4358)</f>
        <v>0</v>
      </c>
      <c r="J4360" s="28">
        <f>IF(J4358=0, 0, J4356/J4358)</f>
        <v>0</v>
      </c>
      <c r="K4360" s="28">
        <f>IF(K4358=0, 0, K4356/K4358)</f>
        <v>0</v>
      </c>
      <c r="L4360" s="28">
        <f>IF(L4358=0, 0, L4356/L4358)</f>
        <v>0</v>
      </c>
    </row>
    <row r="4361" spans="2:13" ht="4" hidden="1" customHeight="1" outlineLevel="1" x14ac:dyDescent="0.15">
      <c r="D4361" s="1"/>
      <c r="E4361" s="1"/>
      <c r="F4361" s="1"/>
      <c r="H4361" s="1"/>
      <c r="I4361" s="1"/>
      <c r="J4361" s="1"/>
      <c r="K4361" s="1"/>
      <c r="L4361" s="1"/>
    </row>
    <row r="4362" spans="2:13" s="1" customFormat="1" ht="15" hidden="1" customHeight="1" outlineLevel="1" x14ac:dyDescent="0.15">
      <c r="B4362" s="7"/>
      <c r="D4362" s="9" t="s">
        <v>253</v>
      </c>
      <c r="F4362" s="8" t="s">
        <v>254</v>
      </c>
      <c r="H4362" s="2"/>
      <c r="I4362" s="2"/>
      <c r="J4362" s="2"/>
      <c r="K4362" s="2"/>
      <c r="L4362" s="2"/>
    </row>
    <row r="4363" spans="2:13" ht="4" hidden="1" customHeight="1" outlineLevel="1" x14ac:dyDescent="0.15">
      <c r="D4363" s="1"/>
      <c r="E4363" s="1"/>
      <c r="F4363" s="1"/>
      <c r="H4363" s="1"/>
      <c r="I4363" s="1"/>
      <c r="J4363" s="1"/>
      <c r="K4363" s="1"/>
      <c r="L4363" s="1"/>
    </row>
    <row r="4364" spans="2:13" s="1" customFormat="1" ht="15" hidden="1" customHeight="1" outlineLevel="1" x14ac:dyDescent="0.15">
      <c r="B4364" s="7"/>
      <c r="D4364" s="9" t="s">
        <v>280</v>
      </c>
      <c r="F4364" s="8" t="s">
        <v>255</v>
      </c>
      <c r="H4364" s="25"/>
      <c r="I4364" s="25"/>
      <c r="J4364" s="25"/>
      <c r="K4364" s="25"/>
      <c r="L4364" s="25"/>
    </row>
    <row r="4365" spans="2:13" hidden="1" outlineLevel="1" x14ac:dyDescent="0.15">
      <c r="D4365" s="1"/>
      <c r="E4365" s="1"/>
      <c r="F4365" s="1"/>
      <c r="H4365" s="1"/>
      <c r="I4365" s="1"/>
      <c r="J4365" s="1"/>
      <c r="K4365" s="1"/>
      <c r="L4365" s="1"/>
    </row>
    <row r="4366" spans="2:13" s="1" customFormat="1" ht="18" hidden="1" customHeight="1" outlineLevel="1" x14ac:dyDescent="0.15">
      <c r="B4366" s="7"/>
      <c r="C4366" s="91" t="s">
        <v>311</v>
      </c>
      <c r="D4366" s="91"/>
      <c r="E4366" s="91"/>
      <c r="F4366" s="92"/>
      <c r="G4366" s="92"/>
      <c r="H4366" s="92" t="s">
        <v>4</v>
      </c>
      <c r="I4366" s="92" t="s">
        <v>5</v>
      </c>
      <c r="J4366" s="92" t="s">
        <v>6</v>
      </c>
      <c r="K4366" s="92" t="s">
        <v>257</v>
      </c>
      <c r="L4366" s="92" t="s">
        <v>258</v>
      </c>
      <c r="M4366" s="92"/>
    </row>
    <row r="4367" spans="2:13" ht="10" hidden="1" customHeight="1" outlineLevel="1" x14ac:dyDescent="0.15">
      <c r="H4367" s="1"/>
      <c r="I4367" s="1"/>
      <c r="J4367" s="1"/>
      <c r="K4367" s="1"/>
      <c r="L4367" s="1"/>
    </row>
    <row r="4368" spans="2:13" s="1" customFormat="1" ht="15" hidden="1" customHeight="1" outlineLevel="1" x14ac:dyDescent="0.15">
      <c r="B4368" s="7"/>
      <c r="C4368" s="62"/>
      <c r="D4368" s="9" t="s">
        <v>318</v>
      </c>
      <c r="E4368"/>
      <c r="F4368" s="58" t="str">
        <f>F4356</f>
        <v>[currency code]</v>
      </c>
      <c r="H4368" s="23"/>
      <c r="I4368" s="23"/>
      <c r="J4368" s="23"/>
      <c r="K4368" s="23"/>
      <c r="L4368" s="23"/>
    </row>
    <row r="4369" spans="2:13" ht="10" hidden="1" customHeight="1" outlineLevel="1" x14ac:dyDescent="0.15">
      <c r="D4369" s="1"/>
      <c r="F4369" s="1"/>
      <c r="H4369" s="1"/>
      <c r="I4369" s="1"/>
      <c r="J4369" s="1"/>
      <c r="K4369" s="1"/>
      <c r="L4369" s="1"/>
    </row>
    <row r="4370" spans="2:13" ht="15" hidden="1" customHeight="1" outlineLevel="1" x14ac:dyDescent="0.15">
      <c r="D4370" s="60"/>
      <c r="F4370" s="1"/>
      <c r="H4370" s="98" t="s">
        <v>312</v>
      </c>
      <c r="I4370" s="1"/>
      <c r="J4370" s="1"/>
      <c r="K4370" s="1"/>
      <c r="L4370" s="1"/>
    </row>
    <row r="4371" spans="2:13" s="1" customFormat="1" ht="15" hidden="1" customHeight="1" outlineLevel="1" x14ac:dyDescent="0.15">
      <c r="B4371" s="7"/>
      <c r="D4371" s="9" t="s">
        <v>319</v>
      </c>
      <c r="E4371"/>
      <c r="F4371" s="8" t="str">
        <f t="shared" ref="F4371" si="140">ReportingCurrency</f>
        <v>USD</v>
      </c>
      <c r="H4371" s="28">
        <f>IF(H4358=0, 0, H4368/H4358)</f>
        <v>0</v>
      </c>
      <c r="I4371" s="28">
        <f>IF(I4358=0, 0, I4368/I4358)</f>
        <v>0</v>
      </c>
      <c r="J4371" s="28">
        <f>IF(J4358=0, 0, J4368/J4358)</f>
        <v>0</v>
      </c>
      <c r="K4371" s="28">
        <f>IF(K4358=0, 0, K4368/K4358)</f>
        <v>0</v>
      </c>
      <c r="L4371" s="28">
        <f>IF(L4358=0, 0, L4368/L4358)</f>
        <v>0</v>
      </c>
    </row>
    <row r="4372" spans="2:13" hidden="1" outlineLevel="1" x14ac:dyDescent="0.15"/>
    <row r="4373" spans="2:13" s="1" customFormat="1" ht="18" hidden="1" customHeight="1" outlineLevel="1" x14ac:dyDescent="0.15">
      <c r="B4373" s="7"/>
      <c r="C4373" s="91" t="s">
        <v>8</v>
      </c>
      <c r="D4373" s="91"/>
      <c r="E4373" s="91"/>
      <c r="F4373" s="92"/>
      <c r="G4373" s="92"/>
      <c r="H4373" s="92" t="s">
        <v>4</v>
      </c>
      <c r="I4373" s="92" t="s">
        <v>5</v>
      </c>
      <c r="J4373" s="92" t="s">
        <v>6</v>
      </c>
      <c r="K4373" s="92" t="s">
        <v>257</v>
      </c>
      <c r="L4373" s="92" t="s">
        <v>258</v>
      </c>
      <c r="M4373" s="92"/>
    </row>
    <row r="4374" spans="2:13" ht="10" hidden="1" customHeight="1" outlineLevel="1" x14ac:dyDescent="0.15">
      <c r="H4374" s="1"/>
      <c r="I4374" s="1"/>
      <c r="J4374" s="1"/>
      <c r="K4374" s="1"/>
      <c r="L4374" s="1"/>
    </row>
    <row r="4375" spans="2:13" ht="15" hidden="1" customHeight="1" outlineLevel="1" x14ac:dyDescent="0.15">
      <c r="D4375" s="9" t="s">
        <v>8</v>
      </c>
      <c r="F4375" s="1"/>
      <c r="H4375" s="99" t="str" cm="1">
        <f t="array" ref="H4375">IF(OR(E4376:E4377 = "!"), "Red alert = missing data","")</f>
        <v/>
      </c>
      <c r="I4375" s="1"/>
      <c r="J4375" s="1"/>
      <c r="K4375" s="1"/>
      <c r="L4375" s="1"/>
    </row>
    <row r="4376" spans="2:13" s="1" customFormat="1" ht="15" hidden="1" customHeight="1" outlineLevel="1" x14ac:dyDescent="0.15">
      <c r="B4376" s="7"/>
      <c r="D4376" s="59" t="s">
        <v>309</v>
      </c>
      <c r="E4376" s="61" t="str" cm="1">
        <f t="array" ref="E4376">IF(MAX((H4371:L4371&gt;=H4360:L4360) * (H4371:L4371 &lt;&gt; 0) * (H4376:L4376=0)) &gt;0, "!", "")</f>
        <v/>
      </c>
      <c r="F4376" s="8" t="s">
        <v>18</v>
      </c>
      <c r="H4376" s="23"/>
      <c r="I4376" s="23"/>
      <c r="J4376" s="23"/>
      <c r="K4376" s="23"/>
      <c r="L4376" s="23"/>
    </row>
    <row r="4377" spans="2:13" s="1" customFormat="1" ht="15" hidden="1" customHeight="1" outlineLevel="1" x14ac:dyDescent="0.15">
      <c r="B4377" s="7"/>
      <c r="D4377" s="59" t="s">
        <v>310</v>
      </c>
      <c r="E4377" s="61" t="str" cm="1">
        <f t="array" ref="E4377">IF(MAX((H4371:L4371&lt;H4360:L4360) * (H4371:L4371 &lt;&gt; 0) * (H4377:L4377=0)) &gt;0, "!", "")</f>
        <v/>
      </c>
      <c r="F4377" s="8" t="s">
        <v>18</v>
      </c>
      <c r="H4377" s="23"/>
      <c r="I4377" s="23"/>
      <c r="J4377" s="23"/>
      <c r="K4377" s="23"/>
      <c r="L4377" s="23"/>
    </row>
    <row r="4378" spans="2:13" s="1" customFormat="1" ht="15" hidden="1" customHeight="1" outlineLevel="1" x14ac:dyDescent="0.15">
      <c r="B4378" s="7"/>
      <c r="D4378" s="59" t="s">
        <v>305</v>
      </c>
      <c r="E4378"/>
      <c r="F4378" s="8" t="s">
        <v>18</v>
      </c>
      <c r="H4378" s="29">
        <f>H4376+IF(H4371&lt;H4360, H4377, 0)</f>
        <v>0</v>
      </c>
      <c r="I4378" s="29">
        <f>I4376+IF(I4371&lt;I4360, I4377, 0)</f>
        <v>0</v>
      </c>
      <c r="J4378" s="29">
        <f>J4376+IF(J4371&lt;J4360, J4377, 0)</f>
        <v>0</v>
      </c>
      <c r="K4378" s="29">
        <f>K4376+IF(K4371&lt;K4360, K4377, 0)</f>
        <v>0</v>
      </c>
      <c r="L4378" s="29">
        <f>L4376+IF(L4371&lt;L4360, L4377, 0)</f>
        <v>0</v>
      </c>
    </row>
    <row r="4379" spans="2:13" hidden="1" outlineLevel="1" x14ac:dyDescent="0.15">
      <c r="D4379" s="1"/>
      <c r="E4379" s="1"/>
      <c r="F4379" s="1"/>
      <c r="H4379" s="1"/>
      <c r="I4379" s="1"/>
      <c r="J4379" s="1"/>
      <c r="K4379" s="1"/>
      <c r="L4379" s="1"/>
    </row>
    <row r="4380" spans="2:13" s="1" customFormat="1" ht="18" hidden="1" customHeight="1" outlineLevel="1" x14ac:dyDescent="0.15">
      <c r="B4380" s="7"/>
      <c r="C4380" s="91" t="s">
        <v>10</v>
      </c>
      <c r="D4380" s="91"/>
      <c r="E4380" s="91"/>
      <c r="F4380" s="92"/>
      <c r="G4380" s="92"/>
      <c r="H4380" s="97" t="s">
        <v>4</v>
      </c>
      <c r="I4380" s="92" t="s">
        <v>5</v>
      </c>
      <c r="J4380" s="92" t="s">
        <v>6</v>
      </c>
      <c r="K4380" s="92" t="s">
        <v>257</v>
      </c>
      <c r="L4380" s="92" t="s">
        <v>258</v>
      </c>
      <c r="M4380" s="92"/>
    </row>
    <row r="4381" spans="2:13" ht="10" hidden="1" customHeight="1" outlineLevel="1" x14ac:dyDescent="0.15"/>
    <row r="4382" spans="2:13" s="1" customFormat="1" ht="15" hidden="1" customHeight="1" outlineLevel="1" x14ac:dyDescent="0.15">
      <c r="B4382" s="7"/>
      <c r="D4382" s="9" t="s">
        <v>17</v>
      </c>
      <c r="F4382" s="8" t="s">
        <v>9</v>
      </c>
      <c r="H4382" s="29">
        <f>H4378</f>
        <v>0</v>
      </c>
      <c r="I4382" s="29">
        <f>I4378</f>
        <v>0</v>
      </c>
      <c r="J4382" s="29">
        <f>J4378</f>
        <v>0</v>
      </c>
      <c r="K4382" s="29">
        <f>K4378</f>
        <v>0</v>
      </c>
      <c r="L4382" s="29">
        <f>L4378</f>
        <v>0</v>
      </c>
    </row>
    <row r="4383" spans="2:13" ht="4" hidden="1" customHeight="1" outlineLevel="1" x14ac:dyDescent="0.15">
      <c r="D4383" s="9"/>
      <c r="F4383" s="1"/>
      <c r="H4383" s="1"/>
      <c r="I4383" s="1"/>
      <c r="J4383" s="1"/>
      <c r="K4383" s="1"/>
      <c r="L4383" s="1"/>
    </row>
    <row r="4384" spans="2:13" s="1" customFormat="1" ht="15" hidden="1" customHeight="1" outlineLevel="1" x14ac:dyDescent="0.15">
      <c r="B4384" s="7"/>
      <c r="D4384" s="9" t="s">
        <v>249</v>
      </c>
      <c r="F4384" s="8" t="s">
        <v>9</v>
      </c>
      <c r="H4384" s="29">
        <f>IF(H4371&lt;H4360, H4377, 0)</f>
        <v>0</v>
      </c>
      <c r="I4384" s="29">
        <f>IF(I4371&lt;I4360, I4377, 0)</f>
        <v>0</v>
      </c>
      <c r="J4384" s="29">
        <f>IF(J4371&lt;J4360, J4377, 0)</f>
        <v>0</v>
      </c>
      <c r="K4384" s="29">
        <f>IF(K4371&lt;K4360, K4377, 0)</f>
        <v>0</v>
      </c>
      <c r="L4384" s="29">
        <f>IF(L4371&lt;L4360, L4377, 0)</f>
        <v>0</v>
      </c>
    </row>
    <row r="4385" spans="2:13" ht="4" hidden="1" customHeight="1" outlineLevel="1" x14ac:dyDescent="0.15">
      <c r="D4385" s="9"/>
      <c r="F4385" s="1"/>
      <c r="H4385" s="1"/>
      <c r="I4385" s="1"/>
      <c r="J4385" s="1"/>
      <c r="K4385" s="1"/>
      <c r="L4385" s="1"/>
    </row>
    <row r="4386" spans="2:13" s="1" customFormat="1" ht="15" hidden="1" customHeight="1" outlineLevel="1" x14ac:dyDescent="0.15">
      <c r="B4386" s="7"/>
      <c r="D4386" s="9" t="s">
        <v>11</v>
      </c>
      <c r="F4386" s="8" t="str">
        <f>ReportingCurrencyUnitLables</f>
        <v>USD 000s</v>
      </c>
      <c r="H4386" s="29">
        <f>H4360 * H4378 / 1000</f>
        <v>0</v>
      </c>
      <c r="I4386" s="29">
        <f>I4360 * I4378 / 1000</f>
        <v>0</v>
      </c>
      <c r="J4386" s="29">
        <f>J4360 * J4378 / 1000</f>
        <v>0</v>
      </c>
      <c r="K4386" s="29">
        <f>K4360 * K4378 / 1000</f>
        <v>0</v>
      </c>
      <c r="L4386" s="29">
        <f>L4360 * L4378 / 1000</f>
        <v>0</v>
      </c>
    </row>
    <row r="4387" spans="2:13" ht="4" hidden="1" customHeight="1" outlineLevel="1" x14ac:dyDescent="0.15">
      <c r="D4387" s="9"/>
      <c r="F4387" s="1"/>
      <c r="H4387" s="1"/>
      <c r="I4387" s="1"/>
      <c r="J4387" s="1"/>
      <c r="K4387" s="1"/>
      <c r="L4387" s="1"/>
    </row>
    <row r="4388" spans="2:13" s="1" customFormat="1" ht="15" hidden="1" customHeight="1" outlineLevel="1" x14ac:dyDescent="0.15">
      <c r="B4388" s="7"/>
      <c r="D4388" s="9" t="s">
        <v>13</v>
      </c>
      <c r="F4388" s="8" t="s">
        <v>14</v>
      </c>
      <c r="H4388" s="30">
        <f>IF(H4382=0,0,H4384 / H4382)</f>
        <v>0</v>
      </c>
      <c r="I4388" s="30">
        <f>IF(I4382=0,0,I4384 / I4382)</f>
        <v>0</v>
      </c>
      <c r="J4388" s="30">
        <f>IF(J4382=0,0,J4384 / J4382)</f>
        <v>0</v>
      </c>
      <c r="K4388" s="30">
        <f>IF(K4382=0,0,K4384 / K4382)</f>
        <v>0</v>
      </c>
      <c r="L4388" s="30">
        <f>IF(L4382=0,0,L4384 / L4382)</f>
        <v>0</v>
      </c>
    </row>
    <row r="4389" spans="2:13" ht="4" hidden="1" customHeight="1" outlineLevel="1" x14ac:dyDescent="0.15">
      <c r="D4389" s="9"/>
      <c r="F4389" s="1"/>
      <c r="H4389" s="1"/>
      <c r="I4389" s="1"/>
      <c r="J4389" s="1"/>
      <c r="K4389" s="1"/>
      <c r="L4389" s="1"/>
    </row>
    <row r="4390" spans="2:13" ht="15" hidden="1" customHeight="1" outlineLevel="1" x14ac:dyDescent="0.15">
      <c r="D4390" s="9" t="s">
        <v>302</v>
      </c>
      <c r="F4390" s="8" t="str">
        <f>ReportingCurrencyUnitLables</f>
        <v>USD 000s</v>
      </c>
      <c r="G4390" s="1"/>
      <c r="H4390" s="29">
        <f>MAX(0, H4360-H4371) * H4384 / 1000</f>
        <v>0</v>
      </c>
      <c r="I4390" s="29">
        <f t="shared" ref="I4390:L4390" si="141">MAX(0, I4360-I4371) * I4384 / 1000</f>
        <v>0</v>
      </c>
      <c r="J4390" s="29">
        <f t="shared" si="141"/>
        <v>0</v>
      </c>
      <c r="K4390" s="29">
        <f t="shared" si="141"/>
        <v>0</v>
      </c>
      <c r="L4390" s="29">
        <f t="shared" si="141"/>
        <v>0</v>
      </c>
    </row>
    <row r="4391" spans="2:13" ht="4" hidden="1" customHeight="1" outlineLevel="1" x14ac:dyDescent="0.15">
      <c r="D4391" s="9"/>
      <c r="F4391" s="1"/>
      <c r="H4391" s="1"/>
      <c r="I4391" s="1"/>
      <c r="J4391" s="1"/>
      <c r="K4391" s="1"/>
      <c r="L4391" s="1"/>
    </row>
    <row r="4392" spans="2:13" s="1" customFormat="1" ht="15" hidden="1" customHeight="1" outlineLevel="1" x14ac:dyDescent="0.15">
      <c r="B4392" s="7"/>
      <c r="D4392" s="9" t="s">
        <v>252</v>
      </c>
      <c r="F4392" s="8" t="s">
        <v>250</v>
      </c>
      <c r="H4392" s="30">
        <f>IF(H4386=0, 0, H4390/H4386)</f>
        <v>0</v>
      </c>
      <c r="I4392" s="30">
        <f>IF(I4386=0, 0, I4390/I4386)</f>
        <v>0</v>
      </c>
      <c r="J4392" s="30">
        <f>IF(J4386=0, 0, J4390/J4386)</f>
        <v>0</v>
      </c>
      <c r="K4392" s="30">
        <f>IF(K4386=0, 0, K4390/K4386)</f>
        <v>0</v>
      </c>
      <c r="L4392" s="30">
        <f>IF(L4386=0, 0, L4390/L4386)</f>
        <v>0</v>
      </c>
    </row>
    <row r="4393" spans="2:13" ht="4" hidden="1" customHeight="1" outlineLevel="1" x14ac:dyDescent="0.15">
      <c r="D4393" s="9"/>
      <c r="F4393" s="1"/>
      <c r="H4393" s="1"/>
      <c r="I4393" s="1"/>
      <c r="J4393" s="1"/>
      <c r="K4393" s="1"/>
      <c r="L4393" s="1"/>
    </row>
    <row r="4394" spans="2:13" s="1" customFormat="1" ht="15" hidden="1" customHeight="1" outlineLevel="1" x14ac:dyDescent="0.15">
      <c r="B4394" s="7"/>
      <c r="C4394" s="7"/>
      <c r="D4394" s="9" t="s">
        <v>251</v>
      </c>
      <c r="F4394" s="8" t="s">
        <v>259</v>
      </c>
      <c r="H4394" s="31"/>
      <c r="I4394" s="30">
        <f>IF(H4392=0, 0, -(I4392-H4392) / H4392)</f>
        <v>0</v>
      </c>
      <c r="J4394" s="30">
        <f>IF(I4392=0, 0, -(J4392-I4392) / I4392)</f>
        <v>0</v>
      </c>
      <c r="K4394" s="30">
        <f>IF(J4392=0, 0, -(K4392-J4392) / J4392)</f>
        <v>0</v>
      </c>
      <c r="L4394" s="30">
        <f>IF(K4392=0, 0, -(L4392-K4392) / K4392)</f>
        <v>0</v>
      </c>
    </row>
    <row r="4395" spans="2:13" hidden="1" outlineLevel="1" x14ac:dyDescent="0.15"/>
    <row r="4396" spans="2:13" s="1" customFormat="1" ht="18" hidden="1" customHeight="1" outlineLevel="1" x14ac:dyDescent="0.15">
      <c r="B4396" s="7"/>
      <c r="C4396" s="91" t="s">
        <v>241</v>
      </c>
      <c r="D4396" s="91"/>
      <c r="E4396" s="93">
        <f>IF(AND(J4347 = "Yes", OR(ISBLANK(Worker_Type_Filter), Worker_Type_Filter = H4352),
 OR(ISBLANK(Country_Filter), Country_Filter = J4352)), 1, 0)</f>
        <v>1</v>
      </c>
      <c r="F4396" s="92"/>
      <c r="G4396" s="92"/>
      <c r="H4396" s="92" t="s">
        <v>4</v>
      </c>
      <c r="I4396" s="92" t="s">
        <v>5</v>
      </c>
      <c r="J4396" s="92" t="s">
        <v>6</v>
      </c>
      <c r="K4396" s="92" t="s">
        <v>257</v>
      </c>
      <c r="L4396" s="92" t="s">
        <v>258</v>
      </c>
      <c r="M4396" s="92"/>
    </row>
    <row r="4397" spans="2:13" ht="10" hidden="1" customHeight="1" outlineLevel="1" x14ac:dyDescent="0.15">
      <c r="C4397" s="43" t="s">
        <v>248</v>
      </c>
    </row>
    <row r="4398" spans="2:13" ht="4" hidden="1" customHeight="1" outlineLevel="1" x14ac:dyDescent="0.15"/>
    <row r="4399" spans="2:13" s="1" customFormat="1" ht="15" hidden="1" customHeight="1" outlineLevel="1" x14ac:dyDescent="0.15">
      <c r="B4399" s="7"/>
      <c r="C4399" s="19">
        <v>1</v>
      </c>
      <c r="D4399" s="9" t="s">
        <v>17</v>
      </c>
      <c r="F4399" s="8" t="s">
        <v>9</v>
      </c>
      <c r="H4399" s="29">
        <f>H4382 * $E4396</f>
        <v>0</v>
      </c>
      <c r="I4399" s="29">
        <f>I4382 * $E4396</f>
        <v>0</v>
      </c>
      <c r="J4399" s="29">
        <f>J4382 * $E4396</f>
        <v>0</v>
      </c>
      <c r="K4399" s="29">
        <f>K4382 * $E4396</f>
        <v>0</v>
      </c>
      <c r="L4399" s="29">
        <f>L4382 * $E4396</f>
        <v>0</v>
      </c>
    </row>
    <row r="4400" spans="2:13" ht="4" hidden="1" customHeight="1" outlineLevel="1" x14ac:dyDescent="0.15">
      <c r="D4400" s="9"/>
      <c r="F4400" s="1"/>
      <c r="H4400" s="1"/>
      <c r="I4400" s="1"/>
      <c r="J4400" s="1"/>
      <c r="K4400" s="1"/>
      <c r="L4400" s="1"/>
    </row>
    <row r="4401" spans="2:14" s="1" customFormat="1" ht="15" hidden="1" customHeight="1" outlineLevel="1" x14ac:dyDescent="0.15">
      <c r="B4401" s="7"/>
      <c r="C4401" s="19">
        <v>2</v>
      </c>
      <c r="D4401" s="9" t="s">
        <v>249</v>
      </c>
      <c r="F4401" s="8" t="s">
        <v>9</v>
      </c>
      <c r="H4401" s="29">
        <f>H4384 * $E4396</f>
        <v>0</v>
      </c>
      <c r="I4401" s="29">
        <f>I4384 * $E4396</f>
        <v>0</v>
      </c>
      <c r="J4401" s="29">
        <f>J4384 * $E4396</f>
        <v>0</v>
      </c>
      <c r="K4401" s="29">
        <f>K4384 * $E4396</f>
        <v>0</v>
      </c>
      <c r="L4401" s="29">
        <f>L4384 * $E4396</f>
        <v>0</v>
      </c>
    </row>
    <row r="4402" spans="2:14" ht="4" hidden="1" customHeight="1" outlineLevel="1" x14ac:dyDescent="0.15">
      <c r="D4402" s="9"/>
      <c r="F4402" s="1"/>
      <c r="H4402" s="1"/>
      <c r="I4402" s="1"/>
      <c r="J4402" s="1"/>
      <c r="K4402" s="1"/>
      <c r="L4402" s="1"/>
    </row>
    <row r="4403" spans="2:14" s="1" customFormat="1" ht="15" hidden="1" customHeight="1" outlineLevel="1" x14ac:dyDescent="0.15">
      <c r="B4403" s="7"/>
      <c r="C4403" s="19">
        <v>3</v>
      </c>
      <c r="D4403" s="9" t="s">
        <v>11</v>
      </c>
      <c r="F4403" s="8" t="str">
        <f>ReportingCurrencyUnitLables</f>
        <v>USD 000s</v>
      </c>
      <c r="H4403" s="29">
        <f>H4386 * $E4396</f>
        <v>0</v>
      </c>
      <c r="I4403" s="29">
        <f>I4386 * $E4396</f>
        <v>0</v>
      </c>
      <c r="J4403" s="29">
        <f>J4386 * $E4396</f>
        <v>0</v>
      </c>
      <c r="K4403" s="29">
        <f>K4386 * $E4396</f>
        <v>0</v>
      </c>
      <c r="L4403" s="29">
        <f>L4386 * $E4396</f>
        <v>0</v>
      </c>
    </row>
    <row r="4404" spans="2:14" ht="4" hidden="1" customHeight="1" outlineLevel="1" x14ac:dyDescent="0.15">
      <c r="D4404" s="9"/>
      <c r="F4404" s="1"/>
      <c r="H4404" s="1"/>
      <c r="I4404" s="1"/>
      <c r="J4404" s="1"/>
      <c r="K4404" s="1"/>
      <c r="L4404" s="1"/>
    </row>
    <row r="4405" spans="2:14" s="1" customFormat="1" ht="15" hidden="1" customHeight="1" outlineLevel="1" x14ac:dyDescent="0.15">
      <c r="B4405" s="7"/>
      <c r="C4405" s="19">
        <v>4</v>
      </c>
      <c r="D4405" s="9" t="s">
        <v>256</v>
      </c>
      <c r="F4405" s="8" t="str">
        <f>ReportingCurrencyUnitLables</f>
        <v>USD 000s</v>
      </c>
      <c r="H4405" s="29">
        <f>H4390 * $E4396</f>
        <v>0</v>
      </c>
      <c r="I4405" s="29">
        <f>I4390 * $E4396</f>
        <v>0</v>
      </c>
      <c r="J4405" s="29">
        <f>J4390 * $E4396</f>
        <v>0</v>
      </c>
      <c r="K4405" s="29">
        <f>K4390 * $E4396</f>
        <v>0</v>
      </c>
      <c r="L4405" s="29">
        <f>L4390 * $E4396</f>
        <v>0</v>
      </c>
    </row>
    <row r="4406" spans="2:14" ht="4" hidden="1" customHeight="1" outlineLevel="1" x14ac:dyDescent="0.15">
      <c r="D4406" s="9"/>
      <c r="F4406" s="1"/>
      <c r="H4406" s="1"/>
      <c r="I4406" s="1"/>
      <c r="J4406" s="1"/>
      <c r="K4406" s="1"/>
      <c r="L4406" s="1"/>
    </row>
    <row r="4407" spans="2:14" ht="10" hidden="1" customHeight="1" outlineLevel="1" x14ac:dyDescent="0.15">
      <c r="B4407" s="44"/>
      <c r="C4407" s="41"/>
      <c r="D4407" s="41"/>
      <c r="E4407" s="41"/>
      <c r="F4407" s="41"/>
      <c r="G4407" s="41"/>
      <c r="H4407" s="41"/>
      <c r="I4407" s="45"/>
      <c r="J4407" s="45"/>
      <c r="K4407" s="45"/>
      <c r="L4407" s="41"/>
      <c r="M4407" s="41"/>
      <c r="N4407" s="1"/>
    </row>
    <row r="4408" spans="2:14" ht="10" customHeight="1" x14ac:dyDescent="0.15">
      <c r="B4408" s="44"/>
      <c r="C4408" s="41"/>
      <c r="D4408" s="41"/>
      <c r="E4408" s="41"/>
      <c r="F4408" s="41"/>
      <c r="G4408" s="41"/>
      <c r="H4408" s="41"/>
      <c r="I4408" s="45"/>
      <c r="J4408" s="45"/>
      <c r="K4408" s="45"/>
      <c r="L4408" s="41"/>
      <c r="M4408" s="41"/>
      <c r="N4408" s="1"/>
    </row>
    <row r="4409" spans="2:14" s="1" customFormat="1" ht="19" collapsed="1" x14ac:dyDescent="0.15">
      <c r="B4409" s="83" cm="1">
        <f t="array" aca="1" ref="B4409" ca="1">MAX($B$2:OFFSET(B4409,-1,0)+1)</f>
        <v>72</v>
      </c>
      <c r="C4409" s="84" t="str">
        <f>UPPER(J4414) &amp;" / " &amp; K4414  &amp; " / " &amp; L4414 &amp; " / " &amp; H4414</f>
        <v xml:space="preserve"> /  /  / </v>
      </c>
      <c r="D4409" s="84"/>
      <c r="E4409" s="41"/>
      <c r="F4409" s="41"/>
      <c r="G4409" s="41"/>
      <c r="H4409" s="61" t="str">
        <f>IF(COUNTIF(E4411:E4467, "!")&gt;0, "!", "")</f>
        <v/>
      </c>
      <c r="I4409" s="18" t="s">
        <v>240</v>
      </c>
      <c r="J4409" s="2" t="s">
        <v>210</v>
      </c>
      <c r="K4409" s="18" t="s">
        <v>267</v>
      </c>
      <c r="L4409" s="42">
        <f>E4458</f>
        <v>1</v>
      </c>
      <c r="M4409" s="41"/>
    </row>
    <row r="4410" spans="2:14" s="1" customFormat="1" ht="4" hidden="1" customHeight="1" outlineLevel="1" x14ac:dyDescent="0.15">
      <c r="B4410" s="88"/>
      <c r="C4410" s="89"/>
      <c r="D4410" s="89"/>
      <c r="E4410" s="89"/>
      <c r="F4410" s="89"/>
      <c r="G4410" s="89"/>
      <c r="H4410" s="89"/>
      <c r="I4410" s="90"/>
      <c r="J4410" s="90"/>
      <c r="K4410" s="90"/>
      <c r="L4410" s="89"/>
      <c r="M4410" s="89"/>
    </row>
    <row r="4411" spans="2:14" ht="10" hidden="1" customHeight="1" outlineLevel="1" x14ac:dyDescent="0.15"/>
    <row r="4412" spans="2:14" ht="15" hidden="1" customHeight="1" outlineLevel="1" x14ac:dyDescent="0.15">
      <c r="D4412" s="1"/>
      <c r="E4412" s="1"/>
      <c r="H4412" s="4" t="s">
        <v>1</v>
      </c>
      <c r="J4412" s="4" t="s">
        <v>0</v>
      </c>
      <c r="K4412" s="4" t="s">
        <v>209</v>
      </c>
      <c r="L4412" s="4" t="s">
        <v>264</v>
      </c>
    </row>
    <row r="4413" spans="2:14" ht="5" hidden="1" customHeight="1" outlineLevel="1" x14ac:dyDescent="0.15">
      <c r="D4413" s="1"/>
      <c r="E4413" s="1"/>
      <c r="H4413" s="1"/>
      <c r="J4413" s="1"/>
      <c r="K4413" s="1"/>
      <c r="L4413" s="1"/>
    </row>
    <row r="4414" spans="2:14" ht="15" hidden="1" customHeight="1" outlineLevel="1" x14ac:dyDescent="0.15">
      <c r="D4414" s="9" t="s">
        <v>2</v>
      </c>
      <c r="E4414" s="1"/>
      <c r="H4414" s="2"/>
      <c r="J4414" s="2"/>
      <c r="K4414" s="2"/>
      <c r="L4414" s="2"/>
    </row>
    <row r="4415" spans="2:14" hidden="1" outlineLevel="1" x14ac:dyDescent="0.15">
      <c r="D4415" s="1"/>
      <c r="E4415" s="1"/>
      <c r="F4415" s="1"/>
      <c r="H4415" s="1"/>
      <c r="I4415" s="1"/>
      <c r="J4415" s="1"/>
      <c r="K4415" s="1"/>
      <c r="L4415" s="1"/>
    </row>
    <row r="4416" spans="2:14" s="1" customFormat="1" ht="18" hidden="1" customHeight="1" outlineLevel="1" x14ac:dyDescent="0.15">
      <c r="B4416" s="7"/>
      <c r="C4416" s="91" t="s">
        <v>3</v>
      </c>
      <c r="D4416" s="91"/>
      <c r="E4416" s="91"/>
      <c r="F4416" s="92"/>
      <c r="G4416" s="92"/>
      <c r="H4416" s="92" t="s">
        <v>4</v>
      </c>
      <c r="I4416" s="92" t="s">
        <v>5</v>
      </c>
      <c r="J4416" s="92" t="s">
        <v>6</v>
      </c>
      <c r="K4416" s="92" t="s">
        <v>257</v>
      </c>
      <c r="L4416" s="92" t="s">
        <v>258</v>
      </c>
      <c r="M4416" s="92"/>
    </row>
    <row r="4417" spans="2:13" ht="10" hidden="1" customHeight="1" outlineLevel="1" x14ac:dyDescent="0.15">
      <c r="H4417" s="1"/>
      <c r="I4417" s="1"/>
      <c r="J4417" s="1"/>
      <c r="K4417" s="1"/>
      <c r="L4417" s="1"/>
    </row>
    <row r="4418" spans="2:13" s="1" customFormat="1" ht="15" hidden="1" customHeight="1" outlineLevel="1" x14ac:dyDescent="0.15">
      <c r="B4418" s="7"/>
      <c r="D4418" s="9" t="s">
        <v>3</v>
      </c>
      <c r="F4418" s="17" t="s">
        <v>321</v>
      </c>
      <c r="H4418" s="22"/>
      <c r="I4418" s="22"/>
      <c r="J4418" s="22"/>
      <c r="K4418" s="22"/>
      <c r="L4418" s="22"/>
    </row>
    <row r="4419" spans="2:13" ht="4" hidden="1" customHeight="1" outlineLevel="1" x14ac:dyDescent="0.15">
      <c r="D4419" s="1"/>
      <c r="E4419" s="1"/>
      <c r="F4419" s="1"/>
      <c r="H4419" s="1"/>
      <c r="I4419" s="1"/>
      <c r="J4419" s="1"/>
      <c r="K4419" s="1"/>
      <c r="L4419" s="1"/>
    </row>
    <row r="4420" spans="2:13" s="1" customFormat="1" ht="15" hidden="1" customHeight="1" outlineLevel="1" x14ac:dyDescent="0.15">
      <c r="B4420" s="7"/>
      <c r="D4420" s="9" t="s">
        <v>246</v>
      </c>
      <c r="F4420" s="8" t="str">
        <f>F4422 &amp; ":" &amp; F4418</f>
        <v>USD:[currency code]</v>
      </c>
      <c r="H4420" s="24"/>
      <c r="I4420" s="24"/>
      <c r="J4420" s="24"/>
      <c r="K4420" s="24"/>
      <c r="L4420" s="24"/>
    </row>
    <row r="4421" spans="2:13" ht="4" hidden="1" customHeight="1" outlineLevel="1" x14ac:dyDescent="0.15">
      <c r="D4421" s="1"/>
      <c r="E4421" s="1"/>
      <c r="F4421" s="1"/>
      <c r="H4421" s="1"/>
      <c r="I4421" s="1"/>
      <c r="J4421" s="1"/>
      <c r="K4421" s="1"/>
      <c r="L4421" s="1"/>
    </row>
    <row r="4422" spans="2:13" s="1" customFormat="1" ht="15" hidden="1" customHeight="1" outlineLevel="1" x14ac:dyDescent="0.15">
      <c r="B4422" s="7"/>
      <c r="D4422" s="9" t="s">
        <v>16</v>
      </c>
      <c r="F4422" s="8" t="str">
        <f>ReportingCurrency</f>
        <v>USD</v>
      </c>
      <c r="H4422" s="28">
        <f>IF(H4420=0, 0, H4418/H4420)</f>
        <v>0</v>
      </c>
      <c r="I4422" s="28">
        <f>IF(I4420=0, 0, I4418/I4420)</f>
        <v>0</v>
      </c>
      <c r="J4422" s="28">
        <f>IF(J4420=0, 0, J4418/J4420)</f>
        <v>0</v>
      </c>
      <c r="K4422" s="28">
        <f>IF(K4420=0, 0, K4418/K4420)</f>
        <v>0</v>
      </c>
      <c r="L4422" s="28">
        <f>IF(L4420=0, 0, L4418/L4420)</f>
        <v>0</v>
      </c>
    </row>
    <row r="4423" spans="2:13" ht="4" hidden="1" customHeight="1" outlineLevel="1" x14ac:dyDescent="0.15">
      <c r="D4423" s="1"/>
      <c r="E4423" s="1"/>
      <c r="F4423" s="1"/>
      <c r="H4423" s="1"/>
      <c r="I4423" s="1"/>
      <c r="J4423" s="1"/>
      <c r="K4423" s="1"/>
      <c r="L4423" s="1"/>
    </row>
    <row r="4424" spans="2:13" s="1" customFormat="1" ht="15" hidden="1" customHeight="1" outlineLevel="1" x14ac:dyDescent="0.15">
      <c r="B4424" s="7"/>
      <c r="D4424" s="9" t="s">
        <v>253</v>
      </c>
      <c r="F4424" s="8" t="s">
        <v>254</v>
      </c>
      <c r="H4424" s="2"/>
      <c r="I4424" s="2"/>
      <c r="J4424" s="2"/>
      <c r="K4424" s="2"/>
      <c r="L4424" s="2"/>
    </row>
    <row r="4425" spans="2:13" ht="4" hidden="1" customHeight="1" outlineLevel="1" x14ac:dyDescent="0.15">
      <c r="D4425" s="1"/>
      <c r="E4425" s="1"/>
      <c r="F4425" s="1"/>
      <c r="H4425" s="1"/>
      <c r="I4425" s="1"/>
      <c r="J4425" s="1"/>
      <c r="K4425" s="1"/>
      <c r="L4425" s="1"/>
    </row>
    <row r="4426" spans="2:13" s="1" customFormat="1" ht="15" hidden="1" customHeight="1" outlineLevel="1" x14ac:dyDescent="0.15">
      <c r="B4426" s="7"/>
      <c r="D4426" s="9" t="s">
        <v>280</v>
      </c>
      <c r="F4426" s="8" t="s">
        <v>255</v>
      </c>
      <c r="H4426" s="25"/>
      <c r="I4426" s="25"/>
      <c r="J4426" s="25"/>
      <c r="K4426" s="25"/>
      <c r="L4426" s="25"/>
    </row>
    <row r="4427" spans="2:13" hidden="1" outlineLevel="1" x14ac:dyDescent="0.15">
      <c r="D4427" s="1"/>
      <c r="E4427" s="1"/>
      <c r="F4427" s="1"/>
      <c r="H4427" s="1"/>
      <c r="I4427" s="1"/>
      <c r="J4427" s="1"/>
      <c r="K4427" s="1"/>
      <c r="L4427" s="1"/>
    </row>
    <row r="4428" spans="2:13" s="1" customFormat="1" ht="18" hidden="1" customHeight="1" outlineLevel="1" x14ac:dyDescent="0.15">
      <c r="B4428" s="7"/>
      <c r="C4428" s="91" t="s">
        <v>311</v>
      </c>
      <c r="D4428" s="91"/>
      <c r="E4428" s="91"/>
      <c r="F4428" s="92"/>
      <c r="G4428" s="92"/>
      <c r="H4428" s="92" t="s">
        <v>4</v>
      </c>
      <c r="I4428" s="92" t="s">
        <v>5</v>
      </c>
      <c r="J4428" s="92" t="s">
        <v>6</v>
      </c>
      <c r="K4428" s="92" t="s">
        <v>257</v>
      </c>
      <c r="L4428" s="92" t="s">
        <v>258</v>
      </c>
      <c r="M4428" s="92"/>
    </row>
    <row r="4429" spans="2:13" ht="10" hidden="1" customHeight="1" outlineLevel="1" x14ac:dyDescent="0.15">
      <c r="H4429" s="1"/>
      <c r="I4429" s="1"/>
      <c r="J4429" s="1"/>
      <c r="K4429" s="1"/>
      <c r="L4429" s="1"/>
    </row>
    <row r="4430" spans="2:13" s="1" customFormat="1" ht="15" hidden="1" customHeight="1" outlineLevel="1" x14ac:dyDescent="0.15">
      <c r="B4430" s="7"/>
      <c r="C4430" s="62"/>
      <c r="D4430" s="9" t="s">
        <v>318</v>
      </c>
      <c r="E4430"/>
      <c r="F4430" s="58" t="str">
        <f>F4418</f>
        <v>[currency code]</v>
      </c>
      <c r="H4430" s="23"/>
      <c r="I4430" s="23"/>
      <c r="J4430" s="23"/>
      <c r="K4430" s="23"/>
      <c r="L4430" s="23"/>
    </row>
    <row r="4431" spans="2:13" ht="10" hidden="1" customHeight="1" outlineLevel="1" x14ac:dyDescent="0.15">
      <c r="D4431" s="1"/>
      <c r="F4431" s="1"/>
      <c r="H4431" s="1"/>
      <c r="I4431" s="1"/>
      <c r="J4431" s="1"/>
      <c r="K4431" s="1"/>
      <c r="L4431" s="1"/>
    </row>
    <row r="4432" spans="2:13" ht="15" hidden="1" customHeight="1" outlineLevel="1" x14ac:dyDescent="0.15">
      <c r="D4432" s="60"/>
      <c r="F4432" s="1"/>
      <c r="H4432" s="98" t="s">
        <v>312</v>
      </c>
      <c r="I4432" s="1"/>
      <c r="J4432" s="1"/>
      <c r="K4432" s="1"/>
      <c r="L4432" s="1"/>
    </row>
    <row r="4433" spans="2:13" s="1" customFormat="1" ht="15" hidden="1" customHeight="1" outlineLevel="1" x14ac:dyDescent="0.15">
      <c r="B4433" s="7"/>
      <c r="D4433" s="9" t="s">
        <v>319</v>
      </c>
      <c r="E4433"/>
      <c r="F4433" s="8" t="str">
        <f t="shared" ref="F4433" si="142">ReportingCurrency</f>
        <v>USD</v>
      </c>
      <c r="H4433" s="28">
        <f>IF(H4420=0, 0, H4430/H4420)</f>
        <v>0</v>
      </c>
      <c r="I4433" s="28">
        <f>IF(I4420=0, 0, I4430/I4420)</f>
        <v>0</v>
      </c>
      <c r="J4433" s="28">
        <f>IF(J4420=0, 0, J4430/J4420)</f>
        <v>0</v>
      </c>
      <c r="K4433" s="28">
        <f>IF(K4420=0, 0, K4430/K4420)</f>
        <v>0</v>
      </c>
      <c r="L4433" s="28">
        <f>IF(L4420=0, 0, L4430/L4420)</f>
        <v>0</v>
      </c>
    </row>
    <row r="4434" spans="2:13" hidden="1" outlineLevel="1" x14ac:dyDescent="0.15"/>
    <row r="4435" spans="2:13" s="1" customFormat="1" ht="18" hidden="1" customHeight="1" outlineLevel="1" x14ac:dyDescent="0.15">
      <c r="B4435" s="7"/>
      <c r="C4435" s="91" t="s">
        <v>8</v>
      </c>
      <c r="D4435" s="91"/>
      <c r="E4435" s="91"/>
      <c r="F4435" s="92"/>
      <c r="G4435" s="92"/>
      <c r="H4435" s="92" t="s">
        <v>4</v>
      </c>
      <c r="I4435" s="92" t="s">
        <v>5</v>
      </c>
      <c r="J4435" s="92" t="s">
        <v>6</v>
      </c>
      <c r="K4435" s="92" t="s">
        <v>257</v>
      </c>
      <c r="L4435" s="92" t="s">
        <v>258</v>
      </c>
      <c r="M4435" s="92"/>
    </row>
    <row r="4436" spans="2:13" ht="10" hidden="1" customHeight="1" outlineLevel="1" x14ac:dyDescent="0.15">
      <c r="H4436" s="1"/>
      <c r="I4436" s="1"/>
      <c r="J4436" s="1"/>
      <c r="K4436" s="1"/>
      <c r="L4436" s="1"/>
    </row>
    <row r="4437" spans="2:13" ht="15" hidden="1" customHeight="1" outlineLevel="1" x14ac:dyDescent="0.15">
      <c r="D4437" s="9" t="s">
        <v>8</v>
      </c>
      <c r="F4437" s="1"/>
      <c r="H4437" s="99" t="str" cm="1">
        <f t="array" ref="H4437">IF(OR(E4438:E4439 = "!"), "Red alert = missing data","")</f>
        <v/>
      </c>
      <c r="I4437" s="1"/>
      <c r="J4437" s="1"/>
      <c r="K4437" s="1"/>
      <c r="L4437" s="1"/>
    </row>
    <row r="4438" spans="2:13" s="1" customFormat="1" ht="15" hidden="1" customHeight="1" outlineLevel="1" x14ac:dyDescent="0.15">
      <c r="B4438" s="7"/>
      <c r="D4438" s="59" t="s">
        <v>309</v>
      </c>
      <c r="E4438" s="61" t="str" cm="1">
        <f t="array" ref="E4438">IF(MAX((H4433:L4433&gt;=H4422:L4422) * (H4433:L4433 &lt;&gt; 0) * (H4438:L4438=0)) &gt;0, "!", "")</f>
        <v/>
      </c>
      <c r="F4438" s="8" t="s">
        <v>18</v>
      </c>
      <c r="H4438" s="23"/>
      <c r="I4438" s="23"/>
      <c r="J4438" s="23"/>
      <c r="K4438" s="23"/>
      <c r="L4438" s="23"/>
    </row>
    <row r="4439" spans="2:13" s="1" customFormat="1" ht="15" hidden="1" customHeight="1" outlineLevel="1" x14ac:dyDescent="0.15">
      <c r="B4439" s="7"/>
      <c r="D4439" s="59" t="s">
        <v>310</v>
      </c>
      <c r="E4439" s="61" t="str" cm="1">
        <f t="array" ref="E4439">IF(MAX((H4433:L4433&lt;H4422:L4422) * (H4433:L4433 &lt;&gt; 0) * (H4439:L4439=0)) &gt;0, "!", "")</f>
        <v/>
      </c>
      <c r="F4439" s="8" t="s">
        <v>18</v>
      </c>
      <c r="H4439" s="23"/>
      <c r="I4439" s="23"/>
      <c r="J4439" s="23"/>
      <c r="K4439" s="23"/>
      <c r="L4439" s="23"/>
    </row>
    <row r="4440" spans="2:13" s="1" customFormat="1" ht="15" hidden="1" customHeight="1" outlineLevel="1" x14ac:dyDescent="0.15">
      <c r="B4440" s="7"/>
      <c r="D4440" s="59" t="s">
        <v>305</v>
      </c>
      <c r="E4440"/>
      <c r="F4440" s="8" t="s">
        <v>18</v>
      </c>
      <c r="H4440" s="29">
        <f>H4438+IF(H4433&lt;H4422, H4439, 0)</f>
        <v>0</v>
      </c>
      <c r="I4440" s="29">
        <f>I4438+IF(I4433&lt;I4422, I4439, 0)</f>
        <v>0</v>
      </c>
      <c r="J4440" s="29">
        <f>J4438+IF(J4433&lt;J4422, J4439, 0)</f>
        <v>0</v>
      </c>
      <c r="K4440" s="29">
        <f>K4438+IF(K4433&lt;K4422, K4439, 0)</f>
        <v>0</v>
      </c>
      <c r="L4440" s="29">
        <f>L4438+IF(L4433&lt;L4422, L4439, 0)</f>
        <v>0</v>
      </c>
    </row>
    <row r="4441" spans="2:13" hidden="1" outlineLevel="1" x14ac:dyDescent="0.15">
      <c r="D4441" s="1"/>
      <c r="E4441" s="1"/>
      <c r="F4441" s="1"/>
      <c r="H4441" s="1"/>
      <c r="I4441" s="1"/>
      <c r="J4441" s="1"/>
      <c r="K4441" s="1"/>
      <c r="L4441" s="1"/>
    </row>
    <row r="4442" spans="2:13" s="1" customFormat="1" ht="18" hidden="1" customHeight="1" outlineLevel="1" x14ac:dyDescent="0.15">
      <c r="B4442" s="7"/>
      <c r="C4442" s="91" t="s">
        <v>10</v>
      </c>
      <c r="D4442" s="91"/>
      <c r="E4442" s="91"/>
      <c r="F4442" s="92"/>
      <c r="G4442" s="92"/>
      <c r="H4442" s="97" t="s">
        <v>4</v>
      </c>
      <c r="I4442" s="92" t="s">
        <v>5</v>
      </c>
      <c r="J4442" s="92" t="s">
        <v>6</v>
      </c>
      <c r="K4442" s="92" t="s">
        <v>257</v>
      </c>
      <c r="L4442" s="92" t="s">
        <v>258</v>
      </c>
      <c r="M4442" s="92"/>
    </row>
    <row r="4443" spans="2:13" ht="10" hidden="1" customHeight="1" outlineLevel="1" x14ac:dyDescent="0.15"/>
    <row r="4444" spans="2:13" s="1" customFormat="1" ht="15" hidden="1" customHeight="1" outlineLevel="1" x14ac:dyDescent="0.15">
      <c r="B4444" s="7"/>
      <c r="D4444" s="9" t="s">
        <v>17</v>
      </c>
      <c r="F4444" s="8" t="s">
        <v>9</v>
      </c>
      <c r="H4444" s="29">
        <f>H4440</f>
        <v>0</v>
      </c>
      <c r="I4444" s="29">
        <f>I4440</f>
        <v>0</v>
      </c>
      <c r="J4444" s="29">
        <f>J4440</f>
        <v>0</v>
      </c>
      <c r="K4444" s="29">
        <f>K4440</f>
        <v>0</v>
      </c>
      <c r="L4444" s="29">
        <f>L4440</f>
        <v>0</v>
      </c>
    </row>
    <row r="4445" spans="2:13" ht="4" hidden="1" customHeight="1" outlineLevel="1" x14ac:dyDescent="0.15">
      <c r="D4445" s="9"/>
      <c r="F4445" s="1"/>
      <c r="H4445" s="1"/>
      <c r="I4445" s="1"/>
      <c r="J4445" s="1"/>
      <c r="K4445" s="1"/>
      <c r="L4445" s="1"/>
    </row>
    <row r="4446" spans="2:13" s="1" customFormat="1" ht="15" hidden="1" customHeight="1" outlineLevel="1" x14ac:dyDescent="0.15">
      <c r="B4446" s="7"/>
      <c r="D4446" s="9" t="s">
        <v>249</v>
      </c>
      <c r="F4446" s="8" t="s">
        <v>9</v>
      </c>
      <c r="H4446" s="29">
        <f>IF(H4433&lt;H4422, H4439, 0)</f>
        <v>0</v>
      </c>
      <c r="I4446" s="29">
        <f>IF(I4433&lt;I4422, I4439, 0)</f>
        <v>0</v>
      </c>
      <c r="J4446" s="29">
        <f>IF(J4433&lt;J4422, J4439, 0)</f>
        <v>0</v>
      </c>
      <c r="K4446" s="29">
        <f>IF(K4433&lt;K4422, K4439, 0)</f>
        <v>0</v>
      </c>
      <c r="L4446" s="29">
        <f>IF(L4433&lt;L4422, L4439, 0)</f>
        <v>0</v>
      </c>
    </row>
    <row r="4447" spans="2:13" ht="4" hidden="1" customHeight="1" outlineLevel="1" x14ac:dyDescent="0.15">
      <c r="D4447" s="9"/>
      <c r="F4447" s="1"/>
      <c r="H4447" s="1"/>
      <c r="I4447" s="1"/>
      <c r="J4447" s="1"/>
      <c r="K4447" s="1"/>
      <c r="L4447" s="1"/>
    </row>
    <row r="4448" spans="2:13" s="1" customFormat="1" ht="15" hidden="1" customHeight="1" outlineLevel="1" x14ac:dyDescent="0.15">
      <c r="B4448" s="7"/>
      <c r="D4448" s="9" t="s">
        <v>11</v>
      </c>
      <c r="F4448" s="8" t="str">
        <f>ReportingCurrencyUnitLables</f>
        <v>USD 000s</v>
      </c>
      <c r="H4448" s="29">
        <f>H4422 * H4440 / 1000</f>
        <v>0</v>
      </c>
      <c r="I4448" s="29">
        <f>I4422 * I4440 / 1000</f>
        <v>0</v>
      </c>
      <c r="J4448" s="29">
        <f>J4422 * J4440 / 1000</f>
        <v>0</v>
      </c>
      <c r="K4448" s="29">
        <f>K4422 * K4440 / 1000</f>
        <v>0</v>
      </c>
      <c r="L4448" s="29">
        <f>L4422 * L4440 / 1000</f>
        <v>0</v>
      </c>
    </row>
    <row r="4449" spans="2:13" ht="4" hidden="1" customHeight="1" outlineLevel="1" x14ac:dyDescent="0.15">
      <c r="D4449" s="9"/>
      <c r="F4449" s="1"/>
      <c r="H4449" s="1"/>
      <c r="I4449" s="1"/>
      <c r="J4449" s="1"/>
      <c r="K4449" s="1"/>
      <c r="L4449" s="1"/>
    </row>
    <row r="4450" spans="2:13" s="1" customFormat="1" ht="15" hidden="1" customHeight="1" outlineLevel="1" x14ac:dyDescent="0.15">
      <c r="B4450" s="7"/>
      <c r="D4450" s="9" t="s">
        <v>13</v>
      </c>
      <c r="F4450" s="8" t="s">
        <v>14</v>
      </c>
      <c r="H4450" s="30">
        <f>IF(H4444=0,0,H4446 / H4444)</f>
        <v>0</v>
      </c>
      <c r="I4450" s="30">
        <f>IF(I4444=0,0,I4446 / I4444)</f>
        <v>0</v>
      </c>
      <c r="J4450" s="30">
        <f>IF(J4444=0,0,J4446 / J4444)</f>
        <v>0</v>
      </c>
      <c r="K4450" s="30">
        <f>IF(K4444=0,0,K4446 / K4444)</f>
        <v>0</v>
      </c>
      <c r="L4450" s="30">
        <f>IF(L4444=0,0,L4446 / L4444)</f>
        <v>0</v>
      </c>
    </row>
    <row r="4451" spans="2:13" ht="4" hidden="1" customHeight="1" outlineLevel="1" x14ac:dyDescent="0.15">
      <c r="D4451" s="9"/>
      <c r="F4451" s="1"/>
      <c r="H4451" s="1"/>
      <c r="I4451" s="1"/>
      <c r="J4451" s="1"/>
      <c r="K4451" s="1"/>
      <c r="L4451" s="1"/>
    </row>
    <row r="4452" spans="2:13" ht="15" hidden="1" customHeight="1" outlineLevel="1" x14ac:dyDescent="0.15">
      <c r="D4452" s="9" t="s">
        <v>302</v>
      </c>
      <c r="F4452" s="8" t="str">
        <f>ReportingCurrencyUnitLables</f>
        <v>USD 000s</v>
      </c>
      <c r="G4452" s="1"/>
      <c r="H4452" s="29">
        <f>MAX(0, H4422-H4433) * H4446 / 1000</f>
        <v>0</v>
      </c>
      <c r="I4452" s="29">
        <f t="shared" ref="I4452:L4452" si="143">MAX(0, I4422-I4433) * I4446 / 1000</f>
        <v>0</v>
      </c>
      <c r="J4452" s="29">
        <f t="shared" si="143"/>
        <v>0</v>
      </c>
      <c r="K4452" s="29">
        <f t="shared" si="143"/>
        <v>0</v>
      </c>
      <c r="L4452" s="29">
        <f t="shared" si="143"/>
        <v>0</v>
      </c>
    </row>
    <row r="4453" spans="2:13" ht="4" hidden="1" customHeight="1" outlineLevel="1" x14ac:dyDescent="0.15">
      <c r="D4453" s="9"/>
      <c r="F4453" s="1"/>
      <c r="H4453" s="1"/>
      <c r="I4453" s="1"/>
      <c r="J4453" s="1"/>
      <c r="K4453" s="1"/>
      <c r="L4453" s="1"/>
    </row>
    <row r="4454" spans="2:13" s="1" customFormat="1" ht="15" hidden="1" customHeight="1" outlineLevel="1" x14ac:dyDescent="0.15">
      <c r="B4454" s="7"/>
      <c r="D4454" s="9" t="s">
        <v>252</v>
      </c>
      <c r="F4454" s="8" t="s">
        <v>250</v>
      </c>
      <c r="H4454" s="30">
        <f>IF(H4448=0, 0, H4452/H4448)</f>
        <v>0</v>
      </c>
      <c r="I4454" s="30">
        <f>IF(I4448=0, 0, I4452/I4448)</f>
        <v>0</v>
      </c>
      <c r="J4454" s="30">
        <f>IF(J4448=0, 0, J4452/J4448)</f>
        <v>0</v>
      </c>
      <c r="K4454" s="30">
        <f>IF(K4448=0, 0, K4452/K4448)</f>
        <v>0</v>
      </c>
      <c r="L4454" s="30">
        <f>IF(L4448=0, 0, L4452/L4448)</f>
        <v>0</v>
      </c>
    </row>
    <row r="4455" spans="2:13" ht="4" hidden="1" customHeight="1" outlineLevel="1" x14ac:dyDescent="0.15">
      <c r="D4455" s="9"/>
      <c r="F4455" s="1"/>
      <c r="H4455" s="1"/>
      <c r="I4455" s="1"/>
      <c r="J4455" s="1"/>
      <c r="K4455" s="1"/>
      <c r="L4455" s="1"/>
    </row>
    <row r="4456" spans="2:13" s="1" customFormat="1" ht="15" hidden="1" customHeight="1" outlineLevel="1" x14ac:dyDescent="0.15">
      <c r="B4456" s="7"/>
      <c r="C4456" s="7"/>
      <c r="D4456" s="9" t="s">
        <v>251</v>
      </c>
      <c r="F4456" s="8" t="s">
        <v>259</v>
      </c>
      <c r="H4456" s="31"/>
      <c r="I4456" s="30">
        <f>IF(H4454=0, 0, -(I4454-H4454) / H4454)</f>
        <v>0</v>
      </c>
      <c r="J4456" s="30">
        <f>IF(I4454=0, 0, -(J4454-I4454) / I4454)</f>
        <v>0</v>
      </c>
      <c r="K4456" s="30">
        <f>IF(J4454=0, 0, -(K4454-J4454) / J4454)</f>
        <v>0</v>
      </c>
      <c r="L4456" s="30">
        <f>IF(K4454=0, 0, -(L4454-K4454) / K4454)</f>
        <v>0</v>
      </c>
    </row>
    <row r="4457" spans="2:13" hidden="1" outlineLevel="1" x14ac:dyDescent="0.15"/>
    <row r="4458" spans="2:13" s="1" customFormat="1" ht="18" hidden="1" customHeight="1" outlineLevel="1" x14ac:dyDescent="0.15">
      <c r="B4458" s="7"/>
      <c r="C4458" s="91" t="s">
        <v>241</v>
      </c>
      <c r="D4458" s="91"/>
      <c r="E4458" s="93">
        <f>IF(AND(J4409 = "Yes", OR(ISBLANK(Worker_Type_Filter), Worker_Type_Filter = H4414),
 OR(ISBLANK(Country_Filter), Country_Filter = J4414)), 1, 0)</f>
        <v>1</v>
      </c>
      <c r="F4458" s="92"/>
      <c r="G4458" s="92"/>
      <c r="H4458" s="92" t="s">
        <v>4</v>
      </c>
      <c r="I4458" s="92" t="s">
        <v>5</v>
      </c>
      <c r="J4458" s="92" t="s">
        <v>6</v>
      </c>
      <c r="K4458" s="92" t="s">
        <v>257</v>
      </c>
      <c r="L4458" s="92" t="s">
        <v>258</v>
      </c>
      <c r="M4458" s="92"/>
    </row>
    <row r="4459" spans="2:13" ht="10" hidden="1" customHeight="1" outlineLevel="1" x14ac:dyDescent="0.15">
      <c r="C4459" s="43" t="s">
        <v>248</v>
      </c>
    </row>
    <row r="4460" spans="2:13" ht="4" hidden="1" customHeight="1" outlineLevel="1" x14ac:dyDescent="0.15"/>
    <row r="4461" spans="2:13" s="1" customFormat="1" ht="15" hidden="1" customHeight="1" outlineLevel="1" x14ac:dyDescent="0.15">
      <c r="B4461" s="7"/>
      <c r="C4461" s="19">
        <v>1</v>
      </c>
      <c r="D4461" s="9" t="s">
        <v>17</v>
      </c>
      <c r="F4461" s="8" t="s">
        <v>9</v>
      </c>
      <c r="H4461" s="29">
        <f>H4444 * $E4458</f>
        <v>0</v>
      </c>
      <c r="I4461" s="29">
        <f>I4444 * $E4458</f>
        <v>0</v>
      </c>
      <c r="J4461" s="29">
        <f>J4444 * $E4458</f>
        <v>0</v>
      </c>
      <c r="K4461" s="29">
        <f>K4444 * $E4458</f>
        <v>0</v>
      </c>
      <c r="L4461" s="29">
        <f>L4444 * $E4458</f>
        <v>0</v>
      </c>
    </row>
    <row r="4462" spans="2:13" ht="4" hidden="1" customHeight="1" outlineLevel="1" x14ac:dyDescent="0.15">
      <c r="D4462" s="9"/>
      <c r="F4462" s="1"/>
      <c r="H4462" s="1"/>
      <c r="I4462" s="1"/>
      <c r="J4462" s="1"/>
      <c r="K4462" s="1"/>
      <c r="L4462" s="1"/>
    </row>
    <row r="4463" spans="2:13" s="1" customFormat="1" ht="15" hidden="1" customHeight="1" outlineLevel="1" x14ac:dyDescent="0.15">
      <c r="B4463" s="7"/>
      <c r="C4463" s="19">
        <v>2</v>
      </c>
      <c r="D4463" s="9" t="s">
        <v>249</v>
      </c>
      <c r="F4463" s="8" t="s">
        <v>9</v>
      </c>
      <c r="H4463" s="29">
        <f>H4446 * $E4458</f>
        <v>0</v>
      </c>
      <c r="I4463" s="29">
        <f>I4446 * $E4458</f>
        <v>0</v>
      </c>
      <c r="J4463" s="29">
        <f>J4446 * $E4458</f>
        <v>0</v>
      </c>
      <c r="K4463" s="29">
        <f>K4446 * $E4458</f>
        <v>0</v>
      </c>
      <c r="L4463" s="29">
        <f>L4446 * $E4458</f>
        <v>0</v>
      </c>
    </row>
    <row r="4464" spans="2:13" ht="4" hidden="1" customHeight="1" outlineLevel="1" x14ac:dyDescent="0.15">
      <c r="D4464" s="9"/>
      <c r="F4464" s="1"/>
      <c r="H4464" s="1"/>
      <c r="I4464" s="1"/>
      <c r="J4464" s="1"/>
      <c r="K4464" s="1"/>
      <c r="L4464" s="1"/>
    </row>
    <row r="4465" spans="2:14" s="1" customFormat="1" ht="15" hidden="1" customHeight="1" outlineLevel="1" x14ac:dyDescent="0.15">
      <c r="B4465" s="7"/>
      <c r="C4465" s="19">
        <v>3</v>
      </c>
      <c r="D4465" s="9" t="s">
        <v>11</v>
      </c>
      <c r="F4465" s="8" t="str">
        <f>ReportingCurrencyUnitLables</f>
        <v>USD 000s</v>
      </c>
      <c r="H4465" s="29">
        <f>H4448 * $E4458</f>
        <v>0</v>
      </c>
      <c r="I4465" s="29">
        <f>I4448 * $E4458</f>
        <v>0</v>
      </c>
      <c r="J4465" s="29">
        <f>J4448 * $E4458</f>
        <v>0</v>
      </c>
      <c r="K4465" s="29">
        <f>K4448 * $E4458</f>
        <v>0</v>
      </c>
      <c r="L4465" s="29">
        <f>L4448 * $E4458</f>
        <v>0</v>
      </c>
    </row>
    <row r="4466" spans="2:14" ht="4" hidden="1" customHeight="1" outlineLevel="1" x14ac:dyDescent="0.15">
      <c r="D4466" s="9"/>
      <c r="F4466" s="1"/>
      <c r="H4466" s="1"/>
      <c r="I4466" s="1"/>
      <c r="J4466" s="1"/>
      <c r="K4466" s="1"/>
      <c r="L4466" s="1"/>
    </row>
    <row r="4467" spans="2:14" s="1" customFormat="1" ht="15" hidden="1" customHeight="1" outlineLevel="1" x14ac:dyDescent="0.15">
      <c r="B4467" s="7"/>
      <c r="C4467" s="19">
        <v>4</v>
      </c>
      <c r="D4467" s="9" t="s">
        <v>256</v>
      </c>
      <c r="F4467" s="8" t="str">
        <f>ReportingCurrencyUnitLables</f>
        <v>USD 000s</v>
      </c>
      <c r="H4467" s="29">
        <f>H4452 * $E4458</f>
        <v>0</v>
      </c>
      <c r="I4467" s="29">
        <f>I4452 * $E4458</f>
        <v>0</v>
      </c>
      <c r="J4467" s="29">
        <f>J4452 * $E4458</f>
        <v>0</v>
      </c>
      <c r="K4467" s="29">
        <f>K4452 * $E4458</f>
        <v>0</v>
      </c>
      <c r="L4467" s="29">
        <f>L4452 * $E4458</f>
        <v>0</v>
      </c>
    </row>
    <row r="4468" spans="2:14" ht="4" hidden="1" customHeight="1" outlineLevel="1" x14ac:dyDescent="0.15">
      <c r="D4468" s="9"/>
      <c r="F4468" s="1"/>
      <c r="H4468" s="1"/>
      <c r="I4468" s="1"/>
      <c r="J4468" s="1"/>
      <c r="K4468" s="1"/>
      <c r="L4468" s="1"/>
    </row>
    <row r="4469" spans="2:14" ht="10" hidden="1" customHeight="1" outlineLevel="1" x14ac:dyDescent="0.15">
      <c r="B4469" s="44"/>
      <c r="C4469" s="41"/>
      <c r="D4469" s="41"/>
      <c r="E4469" s="41"/>
      <c r="F4469" s="41"/>
      <c r="G4469" s="41"/>
      <c r="H4469" s="41"/>
      <c r="I4469" s="45"/>
      <c r="J4469" s="45"/>
      <c r="K4469" s="45"/>
      <c r="L4469" s="41"/>
      <c r="M4469" s="41"/>
      <c r="N4469" s="1"/>
    </row>
    <row r="4470" spans="2:14" ht="10" customHeight="1" x14ac:dyDescent="0.15">
      <c r="B4470" s="44"/>
      <c r="C4470" s="41"/>
      <c r="D4470" s="41"/>
      <c r="E4470" s="41"/>
      <c r="F4470" s="41"/>
      <c r="G4470" s="41"/>
      <c r="H4470" s="41"/>
      <c r="I4470" s="45"/>
      <c r="J4470" s="45"/>
      <c r="K4470" s="45"/>
      <c r="L4470" s="41"/>
      <c r="M4470" s="41"/>
      <c r="N4470" s="1"/>
    </row>
    <row r="4471" spans="2:14" s="1" customFormat="1" ht="19" collapsed="1" x14ac:dyDescent="0.15">
      <c r="B4471" s="83" cm="1">
        <f t="array" aca="1" ref="B4471" ca="1">MAX($B$2:OFFSET(B4471,-1,0)+1)</f>
        <v>73</v>
      </c>
      <c r="C4471" s="84" t="str">
        <f>UPPER(J4476) &amp;" / " &amp; K4476  &amp; " / " &amp; L4476 &amp; " / " &amp; H4476</f>
        <v xml:space="preserve"> /  /  / </v>
      </c>
      <c r="D4471" s="84"/>
      <c r="E4471" s="41"/>
      <c r="F4471" s="41"/>
      <c r="G4471" s="41"/>
      <c r="H4471" s="61" t="str">
        <f>IF(COUNTIF(E4473:E4529, "!")&gt;0, "!", "")</f>
        <v/>
      </c>
      <c r="I4471" s="18" t="s">
        <v>240</v>
      </c>
      <c r="J4471" s="2" t="s">
        <v>210</v>
      </c>
      <c r="K4471" s="18" t="s">
        <v>267</v>
      </c>
      <c r="L4471" s="42">
        <f>E4520</f>
        <v>1</v>
      </c>
      <c r="M4471" s="41"/>
    </row>
    <row r="4472" spans="2:14" s="1" customFormat="1" ht="4" hidden="1" customHeight="1" outlineLevel="1" x14ac:dyDescent="0.15">
      <c r="B4472" s="88"/>
      <c r="C4472" s="89"/>
      <c r="D4472" s="89"/>
      <c r="E4472" s="89"/>
      <c r="F4472" s="89"/>
      <c r="G4472" s="89"/>
      <c r="H4472" s="89"/>
      <c r="I4472" s="90"/>
      <c r="J4472" s="90"/>
      <c r="K4472" s="90"/>
      <c r="L4472" s="89"/>
      <c r="M4472" s="89"/>
    </row>
    <row r="4473" spans="2:14" ht="10" hidden="1" customHeight="1" outlineLevel="1" x14ac:dyDescent="0.15"/>
    <row r="4474" spans="2:14" ht="15" hidden="1" customHeight="1" outlineLevel="1" x14ac:dyDescent="0.15">
      <c r="D4474" s="1"/>
      <c r="E4474" s="1"/>
      <c r="H4474" s="4" t="s">
        <v>1</v>
      </c>
      <c r="J4474" s="4" t="s">
        <v>0</v>
      </c>
      <c r="K4474" s="4" t="s">
        <v>209</v>
      </c>
      <c r="L4474" s="4" t="s">
        <v>264</v>
      </c>
    </row>
    <row r="4475" spans="2:14" ht="5" hidden="1" customHeight="1" outlineLevel="1" x14ac:dyDescent="0.15">
      <c r="D4475" s="1"/>
      <c r="E4475" s="1"/>
      <c r="H4475" s="1"/>
      <c r="J4475" s="1"/>
      <c r="K4475" s="1"/>
      <c r="L4475" s="1"/>
    </row>
    <row r="4476" spans="2:14" ht="15" hidden="1" customHeight="1" outlineLevel="1" x14ac:dyDescent="0.15">
      <c r="D4476" s="9" t="s">
        <v>2</v>
      </c>
      <c r="E4476" s="1"/>
      <c r="H4476" s="2"/>
      <c r="J4476" s="2"/>
      <c r="K4476" s="2"/>
      <c r="L4476" s="2"/>
    </row>
    <row r="4477" spans="2:14" hidden="1" outlineLevel="1" x14ac:dyDescent="0.15">
      <c r="D4477" s="1"/>
      <c r="E4477" s="1"/>
      <c r="F4477" s="1"/>
      <c r="H4477" s="1"/>
      <c r="I4477" s="1"/>
      <c r="J4477" s="1"/>
      <c r="K4477" s="1"/>
      <c r="L4477" s="1"/>
    </row>
    <row r="4478" spans="2:14" s="1" customFormat="1" ht="18" hidden="1" customHeight="1" outlineLevel="1" x14ac:dyDescent="0.15">
      <c r="B4478" s="7"/>
      <c r="C4478" s="91" t="s">
        <v>3</v>
      </c>
      <c r="D4478" s="91"/>
      <c r="E4478" s="91"/>
      <c r="F4478" s="92"/>
      <c r="G4478" s="92"/>
      <c r="H4478" s="92" t="s">
        <v>4</v>
      </c>
      <c r="I4478" s="92" t="s">
        <v>5</v>
      </c>
      <c r="J4478" s="92" t="s">
        <v>6</v>
      </c>
      <c r="K4478" s="92" t="s">
        <v>257</v>
      </c>
      <c r="L4478" s="92" t="s">
        <v>258</v>
      </c>
      <c r="M4478" s="92"/>
    </row>
    <row r="4479" spans="2:14" ht="10" hidden="1" customHeight="1" outlineLevel="1" x14ac:dyDescent="0.15">
      <c r="H4479" s="1"/>
      <c r="I4479" s="1"/>
      <c r="J4479" s="1"/>
      <c r="K4479" s="1"/>
      <c r="L4479" s="1"/>
    </row>
    <row r="4480" spans="2:14" s="1" customFormat="1" ht="15" hidden="1" customHeight="1" outlineLevel="1" x14ac:dyDescent="0.15">
      <c r="B4480" s="7"/>
      <c r="D4480" s="9" t="s">
        <v>3</v>
      </c>
      <c r="F4480" s="17" t="s">
        <v>321</v>
      </c>
      <c r="H4480" s="22"/>
      <c r="I4480" s="22"/>
      <c r="J4480" s="22"/>
      <c r="K4480" s="22"/>
      <c r="L4480" s="22"/>
    </row>
    <row r="4481" spans="2:13" ht="4" hidden="1" customHeight="1" outlineLevel="1" x14ac:dyDescent="0.15">
      <c r="D4481" s="1"/>
      <c r="E4481" s="1"/>
      <c r="F4481" s="1"/>
      <c r="H4481" s="1"/>
      <c r="I4481" s="1"/>
      <c r="J4481" s="1"/>
      <c r="K4481" s="1"/>
      <c r="L4481" s="1"/>
    </row>
    <row r="4482" spans="2:13" s="1" customFormat="1" ht="15" hidden="1" customHeight="1" outlineLevel="1" x14ac:dyDescent="0.15">
      <c r="B4482" s="7"/>
      <c r="D4482" s="9" t="s">
        <v>246</v>
      </c>
      <c r="F4482" s="8" t="str">
        <f>F4484 &amp; ":" &amp; F4480</f>
        <v>USD:[currency code]</v>
      </c>
      <c r="H4482" s="24"/>
      <c r="I4482" s="24"/>
      <c r="J4482" s="24"/>
      <c r="K4482" s="24"/>
      <c r="L4482" s="24"/>
    </row>
    <row r="4483" spans="2:13" ht="4" hidden="1" customHeight="1" outlineLevel="1" x14ac:dyDescent="0.15">
      <c r="D4483" s="1"/>
      <c r="E4483" s="1"/>
      <c r="F4483" s="1"/>
      <c r="H4483" s="1"/>
      <c r="I4483" s="1"/>
      <c r="J4483" s="1"/>
      <c r="K4483" s="1"/>
      <c r="L4483" s="1"/>
    </row>
    <row r="4484" spans="2:13" s="1" customFormat="1" ht="15" hidden="1" customHeight="1" outlineLevel="1" x14ac:dyDescent="0.15">
      <c r="B4484" s="7"/>
      <c r="D4484" s="9" t="s">
        <v>16</v>
      </c>
      <c r="F4484" s="8" t="str">
        <f>ReportingCurrency</f>
        <v>USD</v>
      </c>
      <c r="H4484" s="28">
        <f>IF(H4482=0, 0, H4480/H4482)</f>
        <v>0</v>
      </c>
      <c r="I4484" s="28">
        <f>IF(I4482=0, 0, I4480/I4482)</f>
        <v>0</v>
      </c>
      <c r="J4484" s="28">
        <f>IF(J4482=0, 0, J4480/J4482)</f>
        <v>0</v>
      </c>
      <c r="K4484" s="28">
        <f>IF(K4482=0, 0, K4480/K4482)</f>
        <v>0</v>
      </c>
      <c r="L4484" s="28">
        <f>IF(L4482=0, 0, L4480/L4482)</f>
        <v>0</v>
      </c>
    </row>
    <row r="4485" spans="2:13" ht="4" hidden="1" customHeight="1" outlineLevel="1" x14ac:dyDescent="0.15">
      <c r="D4485" s="1"/>
      <c r="E4485" s="1"/>
      <c r="F4485" s="1"/>
      <c r="H4485" s="1"/>
      <c r="I4485" s="1"/>
      <c r="J4485" s="1"/>
      <c r="K4485" s="1"/>
      <c r="L4485" s="1"/>
    </row>
    <row r="4486" spans="2:13" s="1" customFormat="1" ht="15" hidden="1" customHeight="1" outlineLevel="1" x14ac:dyDescent="0.15">
      <c r="B4486" s="7"/>
      <c r="D4486" s="9" t="s">
        <v>253</v>
      </c>
      <c r="F4486" s="8" t="s">
        <v>254</v>
      </c>
      <c r="H4486" s="2"/>
      <c r="I4486" s="2"/>
      <c r="J4486" s="2"/>
      <c r="K4486" s="2"/>
      <c r="L4486" s="2"/>
    </row>
    <row r="4487" spans="2:13" ht="4" hidden="1" customHeight="1" outlineLevel="1" x14ac:dyDescent="0.15">
      <c r="D4487" s="1"/>
      <c r="E4487" s="1"/>
      <c r="F4487" s="1"/>
      <c r="H4487" s="1"/>
      <c r="I4487" s="1"/>
      <c r="J4487" s="1"/>
      <c r="K4487" s="1"/>
      <c r="L4487" s="1"/>
    </row>
    <row r="4488" spans="2:13" s="1" customFormat="1" ht="15" hidden="1" customHeight="1" outlineLevel="1" x14ac:dyDescent="0.15">
      <c r="B4488" s="7"/>
      <c r="D4488" s="9" t="s">
        <v>280</v>
      </c>
      <c r="F4488" s="8" t="s">
        <v>255</v>
      </c>
      <c r="H4488" s="25"/>
      <c r="I4488" s="25"/>
      <c r="J4488" s="25"/>
      <c r="K4488" s="25"/>
      <c r="L4488" s="25"/>
    </row>
    <row r="4489" spans="2:13" hidden="1" outlineLevel="1" x14ac:dyDescent="0.15">
      <c r="D4489" s="1"/>
      <c r="E4489" s="1"/>
      <c r="F4489" s="1"/>
      <c r="H4489" s="1"/>
      <c r="I4489" s="1"/>
      <c r="J4489" s="1"/>
      <c r="K4489" s="1"/>
      <c r="L4489" s="1"/>
    </row>
    <row r="4490" spans="2:13" s="1" customFormat="1" ht="18" hidden="1" customHeight="1" outlineLevel="1" x14ac:dyDescent="0.15">
      <c r="B4490" s="7"/>
      <c r="C4490" s="91" t="s">
        <v>311</v>
      </c>
      <c r="D4490" s="91"/>
      <c r="E4490" s="91"/>
      <c r="F4490" s="92"/>
      <c r="G4490" s="92"/>
      <c r="H4490" s="92" t="s">
        <v>4</v>
      </c>
      <c r="I4490" s="92" t="s">
        <v>5</v>
      </c>
      <c r="J4490" s="92" t="s">
        <v>6</v>
      </c>
      <c r="K4490" s="92" t="s">
        <v>257</v>
      </c>
      <c r="L4490" s="92" t="s">
        <v>258</v>
      </c>
      <c r="M4490" s="92"/>
    </row>
    <row r="4491" spans="2:13" ht="10" hidden="1" customHeight="1" outlineLevel="1" x14ac:dyDescent="0.15">
      <c r="H4491" s="1"/>
      <c r="I4491" s="1"/>
      <c r="J4491" s="1"/>
      <c r="K4491" s="1"/>
      <c r="L4491" s="1"/>
    </row>
    <row r="4492" spans="2:13" s="1" customFormat="1" ht="15" hidden="1" customHeight="1" outlineLevel="1" x14ac:dyDescent="0.15">
      <c r="B4492" s="7"/>
      <c r="C4492" s="62"/>
      <c r="D4492" s="9" t="s">
        <v>318</v>
      </c>
      <c r="E4492"/>
      <c r="F4492" s="58" t="str">
        <f>F4480</f>
        <v>[currency code]</v>
      </c>
      <c r="H4492" s="23"/>
      <c r="I4492" s="23"/>
      <c r="J4492" s="23"/>
      <c r="K4492" s="23"/>
      <c r="L4492" s="23"/>
    </row>
    <row r="4493" spans="2:13" ht="10" hidden="1" customHeight="1" outlineLevel="1" x14ac:dyDescent="0.15">
      <c r="D4493" s="1"/>
      <c r="F4493" s="1"/>
      <c r="H4493" s="1"/>
      <c r="I4493" s="1"/>
      <c r="J4493" s="1"/>
      <c r="K4493" s="1"/>
      <c r="L4493" s="1"/>
    </row>
    <row r="4494" spans="2:13" ht="15" hidden="1" customHeight="1" outlineLevel="1" x14ac:dyDescent="0.15">
      <c r="D4494" s="60"/>
      <c r="F4494" s="1"/>
      <c r="H4494" s="98" t="s">
        <v>312</v>
      </c>
      <c r="I4494" s="1"/>
      <c r="J4494" s="1"/>
      <c r="K4494" s="1"/>
      <c r="L4494" s="1"/>
    </row>
    <row r="4495" spans="2:13" s="1" customFormat="1" ht="15" hidden="1" customHeight="1" outlineLevel="1" x14ac:dyDescent="0.15">
      <c r="B4495" s="7"/>
      <c r="D4495" s="9" t="s">
        <v>319</v>
      </c>
      <c r="E4495"/>
      <c r="F4495" s="8" t="str">
        <f t="shared" ref="F4495" si="144">ReportingCurrency</f>
        <v>USD</v>
      </c>
      <c r="H4495" s="28">
        <f>IF(H4482=0, 0, H4492/H4482)</f>
        <v>0</v>
      </c>
      <c r="I4495" s="28">
        <f>IF(I4482=0, 0, I4492/I4482)</f>
        <v>0</v>
      </c>
      <c r="J4495" s="28">
        <f>IF(J4482=0, 0, J4492/J4482)</f>
        <v>0</v>
      </c>
      <c r="K4495" s="28">
        <f>IF(K4482=0, 0, K4492/K4482)</f>
        <v>0</v>
      </c>
      <c r="L4495" s="28">
        <f>IF(L4482=0, 0, L4492/L4482)</f>
        <v>0</v>
      </c>
    </row>
    <row r="4496" spans="2:13" hidden="1" outlineLevel="1" x14ac:dyDescent="0.15"/>
    <row r="4497" spans="2:13" s="1" customFormat="1" ht="18" hidden="1" customHeight="1" outlineLevel="1" x14ac:dyDescent="0.15">
      <c r="B4497" s="7"/>
      <c r="C4497" s="91" t="s">
        <v>8</v>
      </c>
      <c r="D4497" s="91"/>
      <c r="E4497" s="91"/>
      <c r="F4497" s="92"/>
      <c r="G4497" s="92"/>
      <c r="H4497" s="92" t="s">
        <v>4</v>
      </c>
      <c r="I4497" s="92" t="s">
        <v>5</v>
      </c>
      <c r="J4497" s="92" t="s">
        <v>6</v>
      </c>
      <c r="K4497" s="92" t="s">
        <v>257</v>
      </c>
      <c r="L4497" s="92" t="s">
        <v>258</v>
      </c>
      <c r="M4497" s="92"/>
    </row>
    <row r="4498" spans="2:13" ht="10" hidden="1" customHeight="1" outlineLevel="1" x14ac:dyDescent="0.15">
      <c r="H4498" s="1"/>
      <c r="I4498" s="1"/>
      <c r="J4498" s="1"/>
      <c r="K4498" s="1"/>
      <c r="L4498" s="1"/>
    </row>
    <row r="4499" spans="2:13" ht="15" hidden="1" customHeight="1" outlineLevel="1" x14ac:dyDescent="0.15">
      <c r="D4499" s="9" t="s">
        <v>8</v>
      </c>
      <c r="F4499" s="1"/>
      <c r="H4499" s="99" t="str" cm="1">
        <f t="array" ref="H4499">IF(OR(E4500:E4501 = "!"), "Red alert = missing data","")</f>
        <v/>
      </c>
      <c r="I4499" s="1"/>
      <c r="J4499" s="1"/>
      <c r="K4499" s="1"/>
      <c r="L4499" s="1"/>
    </row>
    <row r="4500" spans="2:13" s="1" customFormat="1" ht="15" hidden="1" customHeight="1" outlineLevel="1" x14ac:dyDescent="0.15">
      <c r="B4500" s="7"/>
      <c r="D4500" s="59" t="s">
        <v>309</v>
      </c>
      <c r="E4500" s="61" t="str" cm="1">
        <f t="array" ref="E4500">IF(MAX((H4495:L4495&gt;=H4484:L4484) * (H4495:L4495 &lt;&gt; 0) * (H4500:L4500=0)) &gt;0, "!", "")</f>
        <v/>
      </c>
      <c r="F4500" s="8" t="s">
        <v>18</v>
      </c>
      <c r="H4500" s="23"/>
      <c r="I4500" s="23"/>
      <c r="J4500" s="23"/>
      <c r="K4500" s="23"/>
      <c r="L4500" s="23"/>
    </row>
    <row r="4501" spans="2:13" s="1" customFormat="1" ht="15" hidden="1" customHeight="1" outlineLevel="1" x14ac:dyDescent="0.15">
      <c r="B4501" s="7"/>
      <c r="D4501" s="59" t="s">
        <v>310</v>
      </c>
      <c r="E4501" s="61" t="str" cm="1">
        <f t="array" ref="E4501">IF(MAX((H4495:L4495&lt;H4484:L4484) * (H4495:L4495 &lt;&gt; 0) * (H4501:L4501=0)) &gt;0, "!", "")</f>
        <v/>
      </c>
      <c r="F4501" s="8" t="s">
        <v>18</v>
      </c>
      <c r="H4501" s="23"/>
      <c r="I4501" s="23"/>
      <c r="J4501" s="23"/>
      <c r="K4501" s="23"/>
      <c r="L4501" s="23"/>
    </row>
    <row r="4502" spans="2:13" s="1" customFormat="1" ht="15" hidden="1" customHeight="1" outlineLevel="1" x14ac:dyDescent="0.15">
      <c r="B4502" s="7"/>
      <c r="D4502" s="59" t="s">
        <v>305</v>
      </c>
      <c r="E4502"/>
      <c r="F4502" s="8" t="s">
        <v>18</v>
      </c>
      <c r="H4502" s="29">
        <f>H4500+IF(H4495&lt;H4484, H4501, 0)</f>
        <v>0</v>
      </c>
      <c r="I4502" s="29">
        <f>I4500+IF(I4495&lt;I4484, I4501, 0)</f>
        <v>0</v>
      </c>
      <c r="J4502" s="29">
        <f>J4500+IF(J4495&lt;J4484, J4501, 0)</f>
        <v>0</v>
      </c>
      <c r="K4502" s="29">
        <f>K4500+IF(K4495&lt;K4484, K4501, 0)</f>
        <v>0</v>
      </c>
      <c r="L4502" s="29">
        <f>L4500+IF(L4495&lt;L4484, L4501, 0)</f>
        <v>0</v>
      </c>
    </row>
    <row r="4503" spans="2:13" hidden="1" outlineLevel="1" x14ac:dyDescent="0.15">
      <c r="D4503" s="1"/>
      <c r="E4503" s="1"/>
      <c r="F4503" s="1"/>
      <c r="H4503" s="1"/>
      <c r="I4503" s="1"/>
      <c r="J4503" s="1"/>
      <c r="K4503" s="1"/>
      <c r="L4503" s="1"/>
    </row>
    <row r="4504" spans="2:13" s="1" customFormat="1" ht="18" hidden="1" customHeight="1" outlineLevel="1" x14ac:dyDescent="0.15">
      <c r="B4504" s="7"/>
      <c r="C4504" s="91" t="s">
        <v>10</v>
      </c>
      <c r="D4504" s="91"/>
      <c r="E4504" s="91"/>
      <c r="F4504" s="92"/>
      <c r="G4504" s="92"/>
      <c r="H4504" s="97" t="s">
        <v>4</v>
      </c>
      <c r="I4504" s="92" t="s">
        <v>5</v>
      </c>
      <c r="J4504" s="92" t="s">
        <v>6</v>
      </c>
      <c r="K4504" s="92" t="s">
        <v>257</v>
      </c>
      <c r="L4504" s="92" t="s">
        <v>258</v>
      </c>
      <c r="M4504" s="92"/>
    </row>
    <row r="4505" spans="2:13" ht="10" hidden="1" customHeight="1" outlineLevel="1" x14ac:dyDescent="0.15"/>
    <row r="4506" spans="2:13" s="1" customFormat="1" ht="15" hidden="1" customHeight="1" outlineLevel="1" x14ac:dyDescent="0.15">
      <c r="B4506" s="7"/>
      <c r="D4506" s="9" t="s">
        <v>17</v>
      </c>
      <c r="F4506" s="8" t="s">
        <v>9</v>
      </c>
      <c r="H4506" s="29">
        <f>H4502</f>
        <v>0</v>
      </c>
      <c r="I4506" s="29">
        <f>I4502</f>
        <v>0</v>
      </c>
      <c r="J4506" s="29">
        <f>J4502</f>
        <v>0</v>
      </c>
      <c r="K4506" s="29">
        <f>K4502</f>
        <v>0</v>
      </c>
      <c r="L4506" s="29">
        <f>L4502</f>
        <v>0</v>
      </c>
    </row>
    <row r="4507" spans="2:13" ht="4" hidden="1" customHeight="1" outlineLevel="1" x14ac:dyDescent="0.15">
      <c r="D4507" s="9"/>
      <c r="F4507" s="1"/>
      <c r="H4507" s="1"/>
      <c r="I4507" s="1"/>
      <c r="J4507" s="1"/>
      <c r="K4507" s="1"/>
      <c r="L4507" s="1"/>
    </row>
    <row r="4508" spans="2:13" s="1" customFormat="1" ht="15" hidden="1" customHeight="1" outlineLevel="1" x14ac:dyDescent="0.15">
      <c r="B4508" s="7"/>
      <c r="D4508" s="9" t="s">
        <v>249</v>
      </c>
      <c r="F4508" s="8" t="s">
        <v>9</v>
      </c>
      <c r="H4508" s="29">
        <f>IF(H4495&lt;H4484, H4501, 0)</f>
        <v>0</v>
      </c>
      <c r="I4508" s="29">
        <f>IF(I4495&lt;I4484, I4501, 0)</f>
        <v>0</v>
      </c>
      <c r="J4508" s="29">
        <f>IF(J4495&lt;J4484, J4501, 0)</f>
        <v>0</v>
      </c>
      <c r="K4508" s="29">
        <f>IF(K4495&lt;K4484, K4501, 0)</f>
        <v>0</v>
      </c>
      <c r="L4508" s="29">
        <f>IF(L4495&lt;L4484, L4501, 0)</f>
        <v>0</v>
      </c>
    </row>
    <row r="4509" spans="2:13" ht="4" hidden="1" customHeight="1" outlineLevel="1" x14ac:dyDescent="0.15">
      <c r="D4509" s="9"/>
      <c r="F4509" s="1"/>
      <c r="H4509" s="1"/>
      <c r="I4509" s="1"/>
      <c r="J4509" s="1"/>
      <c r="K4509" s="1"/>
      <c r="L4509" s="1"/>
    </row>
    <row r="4510" spans="2:13" s="1" customFormat="1" ht="15" hidden="1" customHeight="1" outlineLevel="1" x14ac:dyDescent="0.15">
      <c r="B4510" s="7"/>
      <c r="D4510" s="9" t="s">
        <v>11</v>
      </c>
      <c r="F4510" s="8" t="str">
        <f>ReportingCurrencyUnitLables</f>
        <v>USD 000s</v>
      </c>
      <c r="H4510" s="29">
        <f>H4484 * H4502 / 1000</f>
        <v>0</v>
      </c>
      <c r="I4510" s="29">
        <f>I4484 * I4502 / 1000</f>
        <v>0</v>
      </c>
      <c r="J4510" s="29">
        <f>J4484 * J4502 / 1000</f>
        <v>0</v>
      </c>
      <c r="K4510" s="29">
        <f>K4484 * K4502 / 1000</f>
        <v>0</v>
      </c>
      <c r="L4510" s="29">
        <f>L4484 * L4502 / 1000</f>
        <v>0</v>
      </c>
    </row>
    <row r="4511" spans="2:13" ht="4" hidden="1" customHeight="1" outlineLevel="1" x14ac:dyDescent="0.15">
      <c r="D4511" s="9"/>
      <c r="F4511" s="1"/>
      <c r="H4511" s="1"/>
      <c r="I4511" s="1"/>
      <c r="J4511" s="1"/>
      <c r="K4511" s="1"/>
      <c r="L4511" s="1"/>
    </row>
    <row r="4512" spans="2:13" s="1" customFormat="1" ht="15" hidden="1" customHeight="1" outlineLevel="1" x14ac:dyDescent="0.15">
      <c r="B4512" s="7"/>
      <c r="D4512" s="9" t="s">
        <v>13</v>
      </c>
      <c r="F4512" s="8" t="s">
        <v>14</v>
      </c>
      <c r="H4512" s="30">
        <f>IF(H4506=0,0,H4508 / H4506)</f>
        <v>0</v>
      </c>
      <c r="I4512" s="30">
        <f>IF(I4506=0,0,I4508 / I4506)</f>
        <v>0</v>
      </c>
      <c r="J4512" s="30">
        <f>IF(J4506=0,0,J4508 / J4506)</f>
        <v>0</v>
      </c>
      <c r="K4512" s="30">
        <f>IF(K4506=0,0,K4508 / K4506)</f>
        <v>0</v>
      </c>
      <c r="L4512" s="30">
        <f>IF(L4506=0,0,L4508 / L4506)</f>
        <v>0</v>
      </c>
    </row>
    <row r="4513" spans="2:13" ht="4" hidden="1" customHeight="1" outlineLevel="1" x14ac:dyDescent="0.15">
      <c r="D4513" s="9"/>
      <c r="F4513" s="1"/>
      <c r="H4513" s="1"/>
      <c r="I4513" s="1"/>
      <c r="J4513" s="1"/>
      <c r="K4513" s="1"/>
      <c r="L4513" s="1"/>
    </row>
    <row r="4514" spans="2:13" ht="15" hidden="1" customHeight="1" outlineLevel="1" x14ac:dyDescent="0.15">
      <c r="D4514" s="9" t="s">
        <v>302</v>
      </c>
      <c r="F4514" s="8" t="str">
        <f>ReportingCurrencyUnitLables</f>
        <v>USD 000s</v>
      </c>
      <c r="G4514" s="1"/>
      <c r="H4514" s="29">
        <f>MAX(0, H4484-H4495) * H4508 / 1000</f>
        <v>0</v>
      </c>
      <c r="I4514" s="29">
        <f t="shared" ref="I4514:L4514" si="145">MAX(0, I4484-I4495) * I4508 / 1000</f>
        <v>0</v>
      </c>
      <c r="J4514" s="29">
        <f t="shared" si="145"/>
        <v>0</v>
      </c>
      <c r="K4514" s="29">
        <f t="shared" si="145"/>
        <v>0</v>
      </c>
      <c r="L4514" s="29">
        <f t="shared" si="145"/>
        <v>0</v>
      </c>
    </row>
    <row r="4515" spans="2:13" ht="4" hidden="1" customHeight="1" outlineLevel="1" x14ac:dyDescent="0.15">
      <c r="D4515" s="9"/>
      <c r="F4515" s="1"/>
      <c r="H4515" s="1"/>
      <c r="I4515" s="1"/>
      <c r="J4515" s="1"/>
      <c r="K4515" s="1"/>
      <c r="L4515" s="1"/>
    </row>
    <row r="4516" spans="2:13" s="1" customFormat="1" ht="15" hidden="1" customHeight="1" outlineLevel="1" x14ac:dyDescent="0.15">
      <c r="B4516" s="7"/>
      <c r="D4516" s="9" t="s">
        <v>252</v>
      </c>
      <c r="F4516" s="8" t="s">
        <v>250</v>
      </c>
      <c r="H4516" s="30">
        <f>IF(H4510=0, 0, H4514/H4510)</f>
        <v>0</v>
      </c>
      <c r="I4516" s="30">
        <f>IF(I4510=0, 0, I4514/I4510)</f>
        <v>0</v>
      </c>
      <c r="J4516" s="30">
        <f>IF(J4510=0, 0, J4514/J4510)</f>
        <v>0</v>
      </c>
      <c r="K4516" s="30">
        <f>IF(K4510=0, 0, K4514/K4510)</f>
        <v>0</v>
      </c>
      <c r="L4516" s="30">
        <f>IF(L4510=0, 0, L4514/L4510)</f>
        <v>0</v>
      </c>
    </row>
    <row r="4517" spans="2:13" ht="4" hidden="1" customHeight="1" outlineLevel="1" x14ac:dyDescent="0.15">
      <c r="D4517" s="9"/>
      <c r="F4517" s="1"/>
      <c r="H4517" s="1"/>
      <c r="I4517" s="1"/>
      <c r="J4517" s="1"/>
      <c r="K4517" s="1"/>
      <c r="L4517" s="1"/>
    </row>
    <row r="4518" spans="2:13" s="1" customFormat="1" ht="15" hidden="1" customHeight="1" outlineLevel="1" x14ac:dyDescent="0.15">
      <c r="B4518" s="7"/>
      <c r="C4518" s="7"/>
      <c r="D4518" s="9" t="s">
        <v>251</v>
      </c>
      <c r="F4518" s="8" t="s">
        <v>259</v>
      </c>
      <c r="H4518" s="31"/>
      <c r="I4518" s="30">
        <f>IF(H4516=0, 0, -(I4516-H4516) / H4516)</f>
        <v>0</v>
      </c>
      <c r="J4518" s="30">
        <f>IF(I4516=0, 0, -(J4516-I4516) / I4516)</f>
        <v>0</v>
      </c>
      <c r="K4518" s="30">
        <f>IF(J4516=0, 0, -(K4516-J4516) / J4516)</f>
        <v>0</v>
      </c>
      <c r="L4518" s="30">
        <f>IF(K4516=0, 0, -(L4516-K4516) / K4516)</f>
        <v>0</v>
      </c>
    </row>
    <row r="4519" spans="2:13" hidden="1" outlineLevel="1" x14ac:dyDescent="0.15"/>
    <row r="4520" spans="2:13" s="1" customFormat="1" ht="18" hidden="1" customHeight="1" outlineLevel="1" x14ac:dyDescent="0.15">
      <c r="B4520" s="7"/>
      <c r="C4520" s="91" t="s">
        <v>241</v>
      </c>
      <c r="D4520" s="91"/>
      <c r="E4520" s="93">
        <f>IF(AND(J4471 = "Yes", OR(ISBLANK(Worker_Type_Filter), Worker_Type_Filter = H4476),
 OR(ISBLANK(Country_Filter), Country_Filter = J4476)), 1, 0)</f>
        <v>1</v>
      </c>
      <c r="F4520" s="92"/>
      <c r="G4520" s="92"/>
      <c r="H4520" s="92" t="s">
        <v>4</v>
      </c>
      <c r="I4520" s="92" t="s">
        <v>5</v>
      </c>
      <c r="J4520" s="92" t="s">
        <v>6</v>
      </c>
      <c r="K4520" s="92" t="s">
        <v>257</v>
      </c>
      <c r="L4520" s="92" t="s">
        <v>258</v>
      </c>
      <c r="M4520" s="92"/>
    </row>
    <row r="4521" spans="2:13" ht="10" hidden="1" customHeight="1" outlineLevel="1" x14ac:dyDescent="0.15">
      <c r="C4521" s="43" t="s">
        <v>248</v>
      </c>
    </row>
    <row r="4522" spans="2:13" ht="4" hidden="1" customHeight="1" outlineLevel="1" x14ac:dyDescent="0.15"/>
    <row r="4523" spans="2:13" s="1" customFormat="1" ht="15" hidden="1" customHeight="1" outlineLevel="1" x14ac:dyDescent="0.15">
      <c r="B4523" s="7"/>
      <c r="C4523" s="19">
        <v>1</v>
      </c>
      <c r="D4523" s="9" t="s">
        <v>17</v>
      </c>
      <c r="F4523" s="8" t="s">
        <v>9</v>
      </c>
      <c r="H4523" s="29">
        <f>H4506 * $E4520</f>
        <v>0</v>
      </c>
      <c r="I4523" s="29">
        <f>I4506 * $E4520</f>
        <v>0</v>
      </c>
      <c r="J4523" s="29">
        <f>J4506 * $E4520</f>
        <v>0</v>
      </c>
      <c r="K4523" s="29">
        <f>K4506 * $E4520</f>
        <v>0</v>
      </c>
      <c r="L4523" s="29">
        <f>L4506 * $E4520</f>
        <v>0</v>
      </c>
    </row>
    <row r="4524" spans="2:13" ht="4" hidden="1" customHeight="1" outlineLevel="1" x14ac:dyDescent="0.15">
      <c r="D4524" s="9"/>
      <c r="F4524" s="1"/>
      <c r="H4524" s="1"/>
      <c r="I4524" s="1"/>
      <c r="J4524" s="1"/>
      <c r="K4524" s="1"/>
      <c r="L4524" s="1"/>
    </row>
    <row r="4525" spans="2:13" s="1" customFormat="1" ht="15" hidden="1" customHeight="1" outlineLevel="1" x14ac:dyDescent="0.15">
      <c r="B4525" s="7"/>
      <c r="C4525" s="19">
        <v>2</v>
      </c>
      <c r="D4525" s="9" t="s">
        <v>249</v>
      </c>
      <c r="F4525" s="8" t="s">
        <v>9</v>
      </c>
      <c r="H4525" s="29">
        <f>H4508 * $E4520</f>
        <v>0</v>
      </c>
      <c r="I4525" s="29">
        <f>I4508 * $E4520</f>
        <v>0</v>
      </c>
      <c r="J4525" s="29">
        <f>J4508 * $E4520</f>
        <v>0</v>
      </c>
      <c r="K4525" s="29">
        <f>K4508 * $E4520</f>
        <v>0</v>
      </c>
      <c r="L4525" s="29">
        <f>L4508 * $E4520</f>
        <v>0</v>
      </c>
    </row>
    <row r="4526" spans="2:13" ht="4" hidden="1" customHeight="1" outlineLevel="1" x14ac:dyDescent="0.15">
      <c r="D4526" s="9"/>
      <c r="F4526" s="1"/>
      <c r="H4526" s="1"/>
      <c r="I4526" s="1"/>
      <c r="J4526" s="1"/>
      <c r="K4526" s="1"/>
      <c r="L4526" s="1"/>
    </row>
    <row r="4527" spans="2:13" s="1" customFormat="1" ht="15" hidden="1" customHeight="1" outlineLevel="1" x14ac:dyDescent="0.15">
      <c r="B4527" s="7"/>
      <c r="C4527" s="19">
        <v>3</v>
      </c>
      <c r="D4527" s="9" t="s">
        <v>11</v>
      </c>
      <c r="F4527" s="8" t="str">
        <f>ReportingCurrencyUnitLables</f>
        <v>USD 000s</v>
      </c>
      <c r="H4527" s="29">
        <f>H4510 * $E4520</f>
        <v>0</v>
      </c>
      <c r="I4527" s="29">
        <f>I4510 * $E4520</f>
        <v>0</v>
      </c>
      <c r="J4527" s="29">
        <f>J4510 * $E4520</f>
        <v>0</v>
      </c>
      <c r="K4527" s="29">
        <f>K4510 * $E4520</f>
        <v>0</v>
      </c>
      <c r="L4527" s="29">
        <f>L4510 * $E4520</f>
        <v>0</v>
      </c>
    </row>
    <row r="4528" spans="2:13" ht="4" hidden="1" customHeight="1" outlineLevel="1" x14ac:dyDescent="0.15">
      <c r="D4528" s="9"/>
      <c r="F4528" s="1"/>
      <c r="H4528" s="1"/>
      <c r="I4528" s="1"/>
      <c r="J4528" s="1"/>
      <c r="K4528" s="1"/>
      <c r="L4528" s="1"/>
    </row>
    <row r="4529" spans="2:14" s="1" customFormat="1" ht="15" hidden="1" customHeight="1" outlineLevel="1" x14ac:dyDescent="0.15">
      <c r="B4529" s="7"/>
      <c r="C4529" s="19">
        <v>4</v>
      </c>
      <c r="D4529" s="9" t="s">
        <v>256</v>
      </c>
      <c r="F4529" s="8" t="str">
        <f>ReportingCurrencyUnitLables</f>
        <v>USD 000s</v>
      </c>
      <c r="H4529" s="29">
        <f>H4514 * $E4520</f>
        <v>0</v>
      </c>
      <c r="I4529" s="29">
        <f>I4514 * $E4520</f>
        <v>0</v>
      </c>
      <c r="J4529" s="29">
        <f>J4514 * $E4520</f>
        <v>0</v>
      </c>
      <c r="K4529" s="29">
        <f>K4514 * $E4520</f>
        <v>0</v>
      </c>
      <c r="L4529" s="29">
        <f>L4514 * $E4520</f>
        <v>0</v>
      </c>
    </row>
    <row r="4530" spans="2:14" ht="4" hidden="1" customHeight="1" outlineLevel="1" x14ac:dyDescent="0.15">
      <c r="D4530" s="9"/>
      <c r="F4530" s="1"/>
      <c r="H4530" s="1"/>
      <c r="I4530" s="1"/>
      <c r="J4530" s="1"/>
      <c r="K4530" s="1"/>
      <c r="L4530" s="1"/>
    </row>
    <row r="4531" spans="2:14" ht="10" hidden="1" customHeight="1" outlineLevel="1" x14ac:dyDescent="0.15">
      <c r="B4531" s="44"/>
      <c r="C4531" s="41"/>
      <c r="D4531" s="41"/>
      <c r="E4531" s="41"/>
      <c r="F4531" s="41"/>
      <c r="G4531" s="41"/>
      <c r="H4531" s="41"/>
      <c r="I4531" s="45"/>
      <c r="J4531" s="45"/>
      <c r="K4531" s="45"/>
      <c r="L4531" s="41"/>
      <c r="M4531" s="41"/>
      <c r="N4531" s="1"/>
    </row>
    <row r="4532" spans="2:14" ht="10" customHeight="1" x14ac:dyDescent="0.15">
      <c r="B4532" s="44"/>
      <c r="C4532" s="41"/>
      <c r="D4532" s="41"/>
      <c r="E4532" s="41"/>
      <c r="F4532" s="41"/>
      <c r="G4532" s="41"/>
      <c r="H4532" s="41"/>
      <c r="I4532" s="45"/>
      <c r="J4532" s="45"/>
      <c r="K4532" s="45"/>
      <c r="L4532" s="41"/>
      <c r="M4532" s="41"/>
      <c r="N4532" s="1"/>
    </row>
    <row r="4533" spans="2:14" s="1" customFormat="1" ht="19" collapsed="1" x14ac:dyDescent="0.15">
      <c r="B4533" s="83" cm="1">
        <f t="array" aca="1" ref="B4533" ca="1">MAX($B$2:OFFSET(B4533,-1,0)+1)</f>
        <v>74</v>
      </c>
      <c r="C4533" s="84" t="str">
        <f>UPPER(J4538) &amp;" / " &amp; K4538  &amp; " / " &amp; L4538 &amp; " / " &amp; H4538</f>
        <v xml:space="preserve"> /  /  / </v>
      </c>
      <c r="D4533" s="84"/>
      <c r="E4533" s="41"/>
      <c r="F4533" s="41"/>
      <c r="G4533" s="41"/>
      <c r="H4533" s="61" t="str">
        <f>IF(COUNTIF(E4535:E4591, "!")&gt;0, "!", "")</f>
        <v/>
      </c>
      <c r="I4533" s="18" t="s">
        <v>240</v>
      </c>
      <c r="J4533" s="2" t="s">
        <v>210</v>
      </c>
      <c r="K4533" s="18" t="s">
        <v>267</v>
      </c>
      <c r="L4533" s="42">
        <f>E4582</f>
        <v>1</v>
      </c>
      <c r="M4533" s="41"/>
    </row>
    <row r="4534" spans="2:14" s="1" customFormat="1" ht="4" hidden="1" customHeight="1" outlineLevel="1" x14ac:dyDescent="0.15">
      <c r="B4534" s="88"/>
      <c r="C4534" s="89"/>
      <c r="D4534" s="89"/>
      <c r="E4534" s="89"/>
      <c r="F4534" s="89"/>
      <c r="G4534" s="89"/>
      <c r="H4534" s="89"/>
      <c r="I4534" s="90"/>
      <c r="J4534" s="90"/>
      <c r="K4534" s="90"/>
      <c r="L4534" s="89"/>
      <c r="M4534" s="89"/>
    </row>
    <row r="4535" spans="2:14" ht="10" hidden="1" customHeight="1" outlineLevel="1" x14ac:dyDescent="0.15"/>
    <row r="4536" spans="2:14" ht="15" hidden="1" customHeight="1" outlineLevel="1" x14ac:dyDescent="0.15">
      <c r="D4536" s="1"/>
      <c r="E4536" s="1"/>
      <c r="H4536" s="4" t="s">
        <v>1</v>
      </c>
      <c r="J4536" s="4" t="s">
        <v>0</v>
      </c>
      <c r="K4536" s="4" t="s">
        <v>209</v>
      </c>
      <c r="L4536" s="4" t="s">
        <v>264</v>
      </c>
    </row>
    <row r="4537" spans="2:14" ht="5" hidden="1" customHeight="1" outlineLevel="1" x14ac:dyDescent="0.15">
      <c r="D4537" s="1"/>
      <c r="E4537" s="1"/>
      <c r="H4537" s="1"/>
      <c r="J4537" s="1"/>
      <c r="K4537" s="1"/>
      <c r="L4537" s="1"/>
    </row>
    <row r="4538" spans="2:14" ht="15" hidden="1" customHeight="1" outlineLevel="1" x14ac:dyDescent="0.15">
      <c r="D4538" s="9" t="s">
        <v>2</v>
      </c>
      <c r="E4538" s="1"/>
      <c r="H4538" s="2"/>
      <c r="J4538" s="2"/>
      <c r="K4538" s="2"/>
      <c r="L4538" s="2"/>
    </row>
    <row r="4539" spans="2:14" hidden="1" outlineLevel="1" x14ac:dyDescent="0.15">
      <c r="D4539" s="1"/>
      <c r="E4539" s="1"/>
      <c r="F4539" s="1"/>
      <c r="H4539" s="1"/>
      <c r="I4539" s="1"/>
      <c r="J4539" s="1"/>
      <c r="K4539" s="1"/>
      <c r="L4539" s="1"/>
    </row>
    <row r="4540" spans="2:14" s="1" customFormat="1" ht="18" hidden="1" customHeight="1" outlineLevel="1" x14ac:dyDescent="0.15">
      <c r="B4540" s="7"/>
      <c r="C4540" s="91" t="s">
        <v>3</v>
      </c>
      <c r="D4540" s="91"/>
      <c r="E4540" s="91"/>
      <c r="F4540" s="92"/>
      <c r="G4540" s="92"/>
      <c r="H4540" s="92" t="s">
        <v>4</v>
      </c>
      <c r="I4540" s="92" t="s">
        <v>5</v>
      </c>
      <c r="J4540" s="92" t="s">
        <v>6</v>
      </c>
      <c r="K4540" s="92" t="s">
        <v>257</v>
      </c>
      <c r="L4540" s="92" t="s">
        <v>258</v>
      </c>
      <c r="M4540" s="92"/>
    </row>
    <row r="4541" spans="2:14" ht="10" hidden="1" customHeight="1" outlineLevel="1" x14ac:dyDescent="0.15">
      <c r="H4541" s="1"/>
      <c r="I4541" s="1"/>
      <c r="J4541" s="1"/>
      <c r="K4541" s="1"/>
      <c r="L4541" s="1"/>
    </row>
    <row r="4542" spans="2:14" s="1" customFormat="1" ht="15" hidden="1" customHeight="1" outlineLevel="1" x14ac:dyDescent="0.15">
      <c r="B4542" s="7"/>
      <c r="D4542" s="9" t="s">
        <v>3</v>
      </c>
      <c r="F4542" s="17" t="s">
        <v>321</v>
      </c>
      <c r="H4542" s="22"/>
      <c r="I4542" s="22"/>
      <c r="J4542" s="22"/>
      <c r="K4542" s="22"/>
      <c r="L4542" s="22"/>
    </row>
    <row r="4543" spans="2:14" ht="4" hidden="1" customHeight="1" outlineLevel="1" x14ac:dyDescent="0.15">
      <c r="D4543" s="1"/>
      <c r="E4543" s="1"/>
      <c r="F4543" s="1"/>
      <c r="H4543" s="1"/>
      <c r="I4543" s="1"/>
      <c r="J4543" s="1"/>
      <c r="K4543" s="1"/>
      <c r="L4543" s="1"/>
    </row>
    <row r="4544" spans="2:14" s="1" customFormat="1" ht="15" hidden="1" customHeight="1" outlineLevel="1" x14ac:dyDescent="0.15">
      <c r="B4544" s="7"/>
      <c r="D4544" s="9" t="s">
        <v>246</v>
      </c>
      <c r="F4544" s="8" t="str">
        <f>F4546 &amp; ":" &amp; F4542</f>
        <v>USD:[currency code]</v>
      </c>
      <c r="H4544" s="24"/>
      <c r="I4544" s="24"/>
      <c r="J4544" s="24"/>
      <c r="K4544" s="24"/>
      <c r="L4544" s="24"/>
    </row>
    <row r="4545" spans="2:13" ht="4" hidden="1" customHeight="1" outlineLevel="1" x14ac:dyDescent="0.15">
      <c r="D4545" s="1"/>
      <c r="E4545" s="1"/>
      <c r="F4545" s="1"/>
      <c r="H4545" s="1"/>
      <c r="I4545" s="1"/>
      <c r="J4545" s="1"/>
      <c r="K4545" s="1"/>
      <c r="L4545" s="1"/>
    </row>
    <row r="4546" spans="2:13" s="1" customFormat="1" ht="15" hidden="1" customHeight="1" outlineLevel="1" x14ac:dyDescent="0.15">
      <c r="B4546" s="7"/>
      <c r="D4546" s="9" t="s">
        <v>16</v>
      </c>
      <c r="F4546" s="8" t="str">
        <f>ReportingCurrency</f>
        <v>USD</v>
      </c>
      <c r="H4546" s="28">
        <f>IF(H4544=0, 0, H4542/H4544)</f>
        <v>0</v>
      </c>
      <c r="I4546" s="28">
        <f>IF(I4544=0, 0, I4542/I4544)</f>
        <v>0</v>
      </c>
      <c r="J4546" s="28">
        <f>IF(J4544=0, 0, J4542/J4544)</f>
        <v>0</v>
      </c>
      <c r="K4546" s="28">
        <f>IF(K4544=0, 0, K4542/K4544)</f>
        <v>0</v>
      </c>
      <c r="L4546" s="28">
        <f>IF(L4544=0, 0, L4542/L4544)</f>
        <v>0</v>
      </c>
    </row>
    <row r="4547" spans="2:13" ht="4" hidden="1" customHeight="1" outlineLevel="1" x14ac:dyDescent="0.15">
      <c r="D4547" s="1"/>
      <c r="E4547" s="1"/>
      <c r="F4547" s="1"/>
      <c r="H4547" s="1"/>
      <c r="I4547" s="1"/>
      <c r="J4547" s="1"/>
      <c r="K4547" s="1"/>
      <c r="L4547" s="1"/>
    </row>
    <row r="4548" spans="2:13" s="1" customFormat="1" ht="15" hidden="1" customHeight="1" outlineLevel="1" x14ac:dyDescent="0.15">
      <c r="B4548" s="7"/>
      <c r="D4548" s="9" t="s">
        <v>253</v>
      </c>
      <c r="F4548" s="8" t="s">
        <v>254</v>
      </c>
      <c r="H4548" s="2"/>
      <c r="I4548" s="2"/>
      <c r="J4548" s="2"/>
      <c r="K4548" s="2"/>
      <c r="L4548" s="2"/>
    </row>
    <row r="4549" spans="2:13" ht="4" hidden="1" customHeight="1" outlineLevel="1" x14ac:dyDescent="0.15">
      <c r="D4549" s="1"/>
      <c r="E4549" s="1"/>
      <c r="F4549" s="1"/>
      <c r="H4549" s="1"/>
      <c r="I4549" s="1"/>
      <c r="J4549" s="1"/>
      <c r="K4549" s="1"/>
      <c r="L4549" s="1"/>
    </row>
    <row r="4550" spans="2:13" s="1" customFormat="1" ht="15" hidden="1" customHeight="1" outlineLevel="1" x14ac:dyDescent="0.15">
      <c r="B4550" s="7"/>
      <c r="D4550" s="9" t="s">
        <v>280</v>
      </c>
      <c r="F4550" s="8" t="s">
        <v>255</v>
      </c>
      <c r="H4550" s="25"/>
      <c r="I4550" s="25"/>
      <c r="J4550" s="25"/>
      <c r="K4550" s="25"/>
      <c r="L4550" s="25"/>
    </row>
    <row r="4551" spans="2:13" hidden="1" outlineLevel="1" x14ac:dyDescent="0.15">
      <c r="D4551" s="1"/>
      <c r="E4551" s="1"/>
      <c r="F4551" s="1"/>
      <c r="H4551" s="1"/>
      <c r="I4551" s="1"/>
      <c r="J4551" s="1"/>
      <c r="K4551" s="1"/>
      <c r="L4551" s="1"/>
    </row>
    <row r="4552" spans="2:13" s="1" customFormat="1" ht="18" hidden="1" customHeight="1" outlineLevel="1" x14ac:dyDescent="0.15">
      <c r="B4552" s="7"/>
      <c r="C4552" s="91" t="s">
        <v>311</v>
      </c>
      <c r="D4552" s="91"/>
      <c r="E4552" s="91"/>
      <c r="F4552" s="92"/>
      <c r="G4552" s="92"/>
      <c r="H4552" s="92" t="s">
        <v>4</v>
      </c>
      <c r="I4552" s="92" t="s">
        <v>5</v>
      </c>
      <c r="J4552" s="92" t="s">
        <v>6</v>
      </c>
      <c r="K4552" s="92" t="s">
        <v>257</v>
      </c>
      <c r="L4552" s="92" t="s">
        <v>258</v>
      </c>
      <c r="M4552" s="92"/>
    </row>
    <row r="4553" spans="2:13" ht="10" hidden="1" customHeight="1" outlineLevel="1" x14ac:dyDescent="0.15">
      <c r="H4553" s="1"/>
      <c r="I4553" s="1"/>
      <c r="J4553" s="1"/>
      <c r="K4553" s="1"/>
      <c r="L4553" s="1"/>
    </row>
    <row r="4554" spans="2:13" s="1" customFormat="1" ht="15" hidden="1" customHeight="1" outlineLevel="1" x14ac:dyDescent="0.15">
      <c r="B4554" s="7"/>
      <c r="C4554" s="62"/>
      <c r="D4554" s="9" t="s">
        <v>318</v>
      </c>
      <c r="E4554"/>
      <c r="F4554" s="58" t="str">
        <f>F4542</f>
        <v>[currency code]</v>
      </c>
      <c r="H4554" s="23"/>
      <c r="I4554" s="23"/>
      <c r="J4554" s="23"/>
      <c r="K4554" s="23"/>
      <c r="L4554" s="23"/>
    </row>
    <row r="4555" spans="2:13" ht="10" hidden="1" customHeight="1" outlineLevel="1" x14ac:dyDescent="0.15">
      <c r="D4555" s="1"/>
      <c r="F4555" s="1"/>
      <c r="H4555" s="1"/>
      <c r="I4555" s="1"/>
      <c r="J4555" s="1"/>
      <c r="K4555" s="1"/>
      <c r="L4555" s="1"/>
    </row>
    <row r="4556" spans="2:13" ht="15" hidden="1" customHeight="1" outlineLevel="1" x14ac:dyDescent="0.15">
      <c r="D4556" s="60"/>
      <c r="F4556" s="1"/>
      <c r="H4556" s="98" t="s">
        <v>312</v>
      </c>
      <c r="I4556" s="1"/>
      <c r="J4556" s="1"/>
      <c r="K4556" s="1"/>
      <c r="L4556" s="1"/>
    </row>
    <row r="4557" spans="2:13" s="1" customFormat="1" ht="15" hidden="1" customHeight="1" outlineLevel="1" x14ac:dyDescent="0.15">
      <c r="B4557" s="7"/>
      <c r="D4557" s="9" t="s">
        <v>319</v>
      </c>
      <c r="E4557"/>
      <c r="F4557" s="8" t="str">
        <f t="shared" ref="F4557" si="146">ReportingCurrency</f>
        <v>USD</v>
      </c>
      <c r="H4557" s="28">
        <f>IF(H4544=0, 0, H4554/H4544)</f>
        <v>0</v>
      </c>
      <c r="I4557" s="28">
        <f>IF(I4544=0, 0, I4554/I4544)</f>
        <v>0</v>
      </c>
      <c r="J4557" s="28">
        <f>IF(J4544=0, 0, J4554/J4544)</f>
        <v>0</v>
      </c>
      <c r="K4557" s="28">
        <f>IF(K4544=0, 0, K4554/K4544)</f>
        <v>0</v>
      </c>
      <c r="L4557" s="28">
        <f>IF(L4544=0, 0, L4554/L4544)</f>
        <v>0</v>
      </c>
    </row>
    <row r="4558" spans="2:13" hidden="1" outlineLevel="1" x14ac:dyDescent="0.15"/>
    <row r="4559" spans="2:13" s="1" customFormat="1" ht="18" hidden="1" customHeight="1" outlineLevel="1" x14ac:dyDescent="0.15">
      <c r="B4559" s="7"/>
      <c r="C4559" s="91" t="s">
        <v>8</v>
      </c>
      <c r="D4559" s="91"/>
      <c r="E4559" s="91"/>
      <c r="F4559" s="92"/>
      <c r="G4559" s="92"/>
      <c r="H4559" s="92" t="s">
        <v>4</v>
      </c>
      <c r="I4559" s="92" t="s">
        <v>5</v>
      </c>
      <c r="J4559" s="92" t="s">
        <v>6</v>
      </c>
      <c r="K4559" s="92" t="s">
        <v>257</v>
      </c>
      <c r="L4559" s="92" t="s">
        <v>258</v>
      </c>
      <c r="M4559" s="92"/>
    </row>
    <row r="4560" spans="2:13" ht="10" hidden="1" customHeight="1" outlineLevel="1" x14ac:dyDescent="0.15">
      <c r="H4560" s="1"/>
      <c r="I4560" s="1"/>
      <c r="J4560" s="1"/>
      <c r="K4560" s="1"/>
      <c r="L4560" s="1"/>
    </row>
    <row r="4561" spans="2:13" ht="15" hidden="1" customHeight="1" outlineLevel="1" x14ac:dyDescent="0.15">
      <c r="D4561" s="9" t="s">
        <v>8</v>
      </c>
      <c r="F4561" s="1"/>
      <c r="H4561" s="99" t="str" cm="1">
        <f t="array" ref="H4561">IF(OR(E4562:E4563 = "!"), "Red alert = missing data","")</f>
        <v/>
      </c>
      <c r="I4561" s="1"/>
      <c r="J4561" s="1"/>
      <c r="K4561" s="1"/>
      <c r="L4561" s="1"/>
    </row>
    <row r="4562" spans="2:13" s="1" customFormat="1" ht="15" hidden="1" customHeight="1" outlineLevel="1" x14ac:dyDescent="0.15">
      <c r="B4562" s="7"/>
      <c r="D4562" s="59" t="s">
        <v>309</v>
      </c>
      <c r="E4562" s="61" t="str" cm="1">
        <f t="array" ref="E4562">IF(MAX((H4557:L4557&gt;=H4546:L4546) * (H4557:L4557 &lt;&gt; 0) * (H4562:L4562=0)) &gt;0, "!", "")</f>
        <v/>
      </c>
      <c r="F4562" s="8" t="s">
        <v>18</v>
      </c>
      <c r="H4562" s="23"/>
      <c r="I4562" s="23"/>
      <c r="J4562" s="23"/>
      <c r="K4562" s="23"/>
      <c r="L4562" s="23"/>
    </row>
    <row r="4563" spans="2:13" s="1" customFormat="1" ht="15" hidden="1" customHeight="1" outlineLevel="1" x14ac:dyDescent="0.15">
      <c r="B4563" s="7"/>
      <c r="D4563" s="59" t="s">
        <v>310</v>
      </c>
      <c r="E4563" s="61" t="str" cm="1">
        <f t="array" ref="E4563">IF(MAX((H4557:L4557&lt;H4546:L4546) * (H4557:L4557 &lt;&gt; 0) * (H4563:L4563=0)) &gt;0, "!", "")</f>
        <v/>
      </c>
      <c r="F4563" s="8" t="s">
        <v>18</v>
      </c>
      <c r="H4563" s="23"/>
      <c r="I4563" s="23"/>
      <c r="J4563" s="23"/>
      <c r="K4563" s="23"/>
      <c r="L4563" s="23"/>
    </row>
    <row r="4564" spans="2:13" s="1" customFormat="1" ht="15" hidden="1" customHeight="1" outlineLevel="1" x14ac:dyDescent="0.15">
      <c r="B4564" s="7"/>
      <c r="D4564" s="59" t="s">
        <v>305</v>
      </c>
      <c r="E4564"/>
      <c r="F4564" s="8" t="s">
        <v>18</v>
      </c>
      <c r="H4564" s="29">
        <f>H4562+IF(H4557&lt;H4546, H4563, 0)</f>
        <v>0</v>
      </c>
      <c r="I4564" s="29">
        <f>I4562+IF(I4557&lt;I4546, I4563, 0)</f>
        <v>0</v>
      </c>
      <c r="J4564" s="29">
        <f>J4562+IF(J4557&lt;J4546, J4563, 0)</f>
        <v>0</v>
      </c>
      <c r="K4564" s="29">
        <f>K4562+IF(K4557&lt;K4546, K4563, 0)</f>
        <v>0</v>
      </c>
      <c r="L4564" s="29">
        <f>L4562+IF(L4557&lt;L4546, L4563, 0)</f>
        <v>0</v>
      </c>
    </row>
    <row r="4565" spans="2:13" hidden="1" outlineLevel="1" x14ac:dyDescent="0.15">
      <c r="D4565" s="1"/>
      <c r="E4565" s="1"/>
      <c r="F4565" s="1"/>
      <c r="H4565" s="1"/>
      <c r="I4565" s="1"/>
      <c r="J4565" s="1"/>
      <c r="K4565" s="1"/>
      <c r="L4565" s="1"/>
    </row>
    <row r="4566" spans="2:13" s="1" customFormat="1" ht="18" hidden="1" customHeight="1" outlineLevel="1" x14ac:dyDescent="0.15">
      <c r="B4566" s="7"/>
      <c r="C4566" s="91" t="s">
        <v>10</v>
      </c>
      <c r="D4566" s="91"/>
      <c r="E4566" s="91"/>
      <c r="F4566" s="92"/>
      <c r="G4566" s="92"/>
      <c r="H4566" s="97" t="s">
        <v>4</v>
      </c>
      <c r="I4566" s="92" t="s">
        <v>5</v>
      </c>
      <c r="J4566" s="92" t="s">
        <v>6</v>
      </c>
      <c r="K4566" s="92" t="s">
        <v>257</v>
      </c>
      <c r="L4566" s="92" t="s">
        <v>258</v>
      </c>
      <c r="M4566" s="92"/>
    </row>
    <row r="4567" spans="2:13" ht="10" hidden="1" customHeight="1" outlineLevel="1" x14ac:dyDescent="0.15"/>
    <row r="4568" spans="2:13" s="1" customFormat="1" ht="15" hidden="1" customHeight="1" outlineLevel="1" x14ac:dyDescent="0.15">
      <c r="B4568" s="7"/>
      <c r="D4568" s="9" t="s">
        <v>17</v>
      </c>
      <c r="F4568" s="8" t="s">
        <v>9</v>
      </c>
      <c r="H4568" s="29">
        <f>H4564</f>
        <v>0</v>
      </c>
      <c r="I4568" s="29">
        <f>I4564</f>
        <v>0</v>
      </c>
      <c r="J4568" s="29">
        <f>J4564</f>
        <v>0</v>
      </c>
      <c r="K4568" s="29">
        <f>K4564</f>
        <v>0</v>
      </c>
      <c r="L4568" s="29">
        <f>L4564</f>
        <v>0</v>
      </c>
    </row>
    <row r="4569" spans="2:13" ht="4" hidden="1" customHeight="1" outlineLevel="1" x14ac:dyDescent="0.15">
      <c r="D4569" s="9"/>
      <c r="F4569" s="1"/>
      <c r="H4569" s="1"/>
      <c r="I4569" s="1"/>
      <c r="J4569" s="1"/>
      <c r="K4569" s="1"/>
      <c r="L4569" s="1"/>
    </row>
    <row r="4570" spans="2:13" s="1" customFormat="1" ht="15" hidden="1" customHeight="1" outlineLevel="1" x14ac:dyDescent="0.15">
      <c r="B4570" s="7"/>
      <c r="D4570" s="9" t="s">
        <v>249</v>
      </c>
      <c r="F4570" s="8" t="s">
        <v>9</v>
      </c>
      <c r="H4570" s="29">
        <f>IF(H4557&lt;H4546, H4563, 0)</f>
        <v>0</v>
      </c>
      <c r="I4570" s="29">
        <f>IF(I4557&lt;I4546, I4563, 0)</f>
        <v>0</v>
      </c>
      <c r="J4570" s="29">
        <f>IF(J4557&lt;J4546, J4563, 0)</f>
        <v>0</v>
      </c>
      <c r="K4570" s="29">
        <f>IF(K4557&lt;K4546, K4563, 0)</f>
        <v>0</v>
      </c>
      <c r="L4570" s="29">
        <f>IF(L4557&lt;L4546, L4563, 0)</f>
        <v>0</v>
      </c>
    </row>
    <row r="4571" spans="2:13" ht="4" hidden="1" customHeight="1" outlineLevel="1" x14ac:dyDescent="0.15">
      <c r="D4571" s="9"/>
      <c r="F4571" s="1"/>
      <c r="H4571" s="1"/>
      <c r="I4571" s="1"/>
      <c r="J4571" s="1"/>
      <c r="K4571" s="1"/>
      <c r="L4571" s="1"/>
    </row>
    <row r="4572" spans="2:13" s="1" customFormat="1" ht="15" hidden="1" customHeight="1" outlineLevel="1" x14ac:dyDescent="0.15">
      <c r="B4572" s="7"/>
      <c r="D4572" s="9" t="s">
        <v>11</v>
      </c>
      <c r="F4572" s="8" t="str">
        <f>ReportingCurrencyUnitLables</f>
        <v>USD 000s</v>
      </c>
      <c r="H4572" s="29">
        <f>H4546 * H4564 / 1000</f>
        <v>0</v>
      </c>
      <c r="I4572" s="29">
        <f>I4546 * I4564 / 1000</f>
        <v>0</v>
      </c>
      <c r="J4572" s="29">
        <f>J4546 * J4564 / 1000</f>
        <v>0</v>
      </c>
      <c r="K4572" s="29">
        <f>K4546 * K4564 / 1000</f>
        <v>0</v>
      </c>
      <c r="L4572" s="29">
        <f>L4546 * L4564 / 1000</f>
        <v>0</v>
      </c>
    </row>
    <row r="4573" spans="2:13" ht="4" hidden="1" customHeight="1" outlineLevel="1" x14ac:dyDescent="0.15">
      <c r="D4573" s="9"/>
      <c r="F4573" s="1"/>
      <c r="H4573" s="1"/>
      <c r="I4573" s="1"/>
      <c r="J4573" s="1"/>
      <c r="K4573" s="1"/>
      <c r="L4573" s="1"/>
    </row>
    <row r="4574" spans="2:13" s="1" customFormat="1" ht="15" hidden="1" customHeight="1" outlineLevel="1" x14ac:dyDescent="0.15">
      <c r="B4574" s="7"/>
      <c r="D4574" s="9" t="s">
        <v>13</v>
      </c>
      <c r="F4574" s="8" t="s">
        <v>14</v>
      </c>
      <c r="H4574" s="30">
        <f>IF(H4568=0,0,H4570 / H4568)</f>
        <v>0</v>
      </c>
      <c r="I4574" s="30">
        <f>IF(I4568=0,0,I4570 / I4568)</f>
        <v>0</v>
      </c>
      <c r="J4574" s="30">
        <f>IF(J4568=0,0,J4570 / J4568)</f>
        <v>0</v>
      </c>
      <c r="K4574" s="30">
        <f>IF(K4568=0,0,K4570 / K4568)</f>
        <v>0</v>
      </c>
      <c r="L4574" s="30">
        <f>IF(L4568=0,0,L4570 / L4568)</f>
        <v>0</v>
      </c>
    </row>
    <row r="4575" spans="2:13" ht="4" hidden="1" customHeight="1" outlineLevel="1" x14ac:dyDescent="0.15">
      <c r="D4575" s="9"/>
      <c r="F4575" s="1"/>
      <c r="H4575" s="1"/>
      <c r="I4575" s="1"/>
      <c r="J4575" s="1"/>
      <c r="K4575" s="1"/>
      <c r="L4575" s="1"/>
    </row>
    <row r="4576" spans="2:13" ht="15" hidden="1" customHeight="1" outlineLevel="1" x14ac:dyDescent="0.15">
      <c r="D4576" s="9" t="s">
        <v>302</v>
      </c>
      <c r="F4576" s="8" t="str">
        <f>ReportingCurrencyUnitLables</f>
        <v>USD 000s</v>
      </c>
      <c r="G4576" s="1"/>
      <c r="H4576" s="29">
        <f>MAX(0, H4546-H4557) * H4570 / 1000</f>
        <v>0</v>
      </c>
      <c r="I4576" s="29">
        <f t="shared" ref="I4576:L4576" si="147">MAX(0, I4546-I4557) * I4570 / 1000</f>
        <v>0</v>
      </c>
      <c r="J4576" s="29">
        <f t="shared" si="147"/>
        <v>0</v>
      </c>
      <c r="K4576" s="29">
        <f t="shared" si="147"/>
        <v>0</v>
      </c>
      <c r="L4576" s="29">
        <f t="shared" si="147"/>
        <v>0</v>
      </c>
    </row>
    <row r="4577" spans="2:13" ht="4" hidden="1" customHeight="1" outlineLevel="1" x14ac:dyDescent="0.15">
      <c r="D4577" s="9"/>
      <c r="F4577" s="1"/>
      <c r="H4577" s="1"/>
      <c r="I4577" s="1"/>
      <c r="J4577" s="1"/>
      <c r="K4577" s="1"/>
      <c r="L4577" s="1"/>
    </row>
    <row r="4578" spans="2:13" s="1" customFormat="1" ht="15" hidden="1" customHeight="1" outlineLevel="1" x14ac:dyDescent="0.15">
      <c r="B4578" s="7"/>
      <c r="D4578" s="9" t="s">
        <v>252</v>
      </c>
      <c r="F4578" s="8" t="s">
        <v>250</v>
      </c>
      <c r="H4578" s="30">
        <f>IF(H4572=0, 0, H4576/H4572)</f>
        <v>0</v>
      </c>
      <c r="I4578" s="30">
        <f>IF(I4572=0, 0, I4576/I4572)</f>
        <v>0</v>
      </c>
      <c r="J4578" s="30">
        <f>IF(J4572=0, 0, J4576/J4572)</f>
        <v>0</v>
      </c>
      <c r="K4578" s="30">
        <f>IF(K4572=0, 0, K4576/K4572)</f>
        <v>0</v>
      </c>
      <c r="L4578" s="30">
        <f>IF(L4572=0, 0, L4576/L4572)</f>
        <v>0</v>
      </c>
    </row>
    <row r="4579" spans="2:13" ht="4" hidden="1" customHeight="1" outlineLevel="1" x14ac:dyDescent="0.15">
      <c r="D4579" s="9"/>
      <c r="F4579" s="1"/>
      <c r="H4579" s="1"/>
      <c r="I4579" s="1"/>
      <c r="J4579" s="1"/>
      <c r="K4579" s="1"/>
      <c r="L4579" s="1"/>
    </row>
    <row r="4580" spans="2:13" s="1" customFormat="1" ht="15" hidden="1" customHeight="1" outlineLevel="1" x14ac:dyDescent="0.15">
      <c r="B4580" s="7"/>
      <c r="C4580" s="7"/>
      <c r="D4580" s="9" t="s">
        <v>251</v>
      </c>
      <c r="F4580" s="8" t="s">
        <v>259</v>
      </c>
      <c r="H4580" s="31"/>
      <c r="I4580" s="30">
        <f>IF(H4578=0, 0, -(I4578-H4578) / H4578)</f>
        <v>0</v>
      </c>
      <c r="J4580" s="30">
        <f>IF(I4578=0, 0, -(J4578-I4578) / I4578)</f>
        <v>0</v>
      </c>
      <c r="K4580" s="30">
        <f>IF(J4578=0, 0, -(K4578-J4578) / J4578)</f>
        <v>0</v>
      </c>
      <c r="L4580" s="30">
        <f>IF(K4578=0, 0, -(L4578-K4578) / K4578)</f>
        <v>0</v>
      </c>
    </row>
    <row r="4581" spans="2:13" hidden="1" outlineLevel="1" x14ac:dyDescent="0.15"/>
    <row r="4582" spans="2:13" s="1" customFormat="1" ht="18" hidden="1" customHeight="1" outlineLevel="1" x14ac:dyDescent="0.15">
      <c r="B4582" s="7"/>
      <c r="C4582" s="91" t="s">
        <v>241</v>
      </c>
      <c r="D4582" s="91"/>
      <c r="E4582" s="93">
        <f>IF(AND(J4533 = "Yes", OR(ISBLANK(Worker_Type_Filter), Worker_Type_Filter = H4538),
 OR(ISBLANK(Country_Filter), Country_Filter = J4538)), 1, 0)</f>
        <v>1</v>
      </c>
      <c r="F4582" s="92"/>
      <c r="G4582" s="92"/>
      <c r="H4582" s="92" t="s">
        <v>4</v>
      </c>
      <c r="I4582" s="92" t="s">
        <v>5</v>
      </c>
      <c r="J4582" s="92" t="s">
        <v>6</v>
      </c>
      <c r="K4582" s="92" t="s">
        <v>257</v>
      </c>
      <c r="L4582" s="92" t="s">
        <v>258</v>
      </c>
      <c r="M4582" s="92"/>
    </row>
    <row r="4583" spans="2:13" ht="10" hidden="1" customHeight="1" outlineLevel="1" x14ac:dyDescent="0.15">
      <c r="C4583" s="43" t="s">
        <v>248</v>
      </c>
    </row>
    <row r="4584" spans="2:13" ht="4" hidden="1" customHeight="1" outlineLevel="1" x14ac:dyDescent="0.15"/>
    <row r="4585" spans="2:13" s="1" customFormat="1" ht="15" hidden="1" customHeight="1" outlineLevel="1" x14ac:dyDescent="0.15">
      <c r="B4585" s="7"/>
      <c r="C4585" s="19">
        <v>1</v>
      </c>
      <c r="D4585" s="9" t="s">
        <v>17</v>
      </c>
      <c r="F4585" s="8" t="s">
        <v>9</v>
      </c>
      <c r="H4585" s="29">
        <f>H4568 * $E4582</f>
        <v>0</v>
      </c>
      <c r="I4585" s="29">
        <f>I4568 * $E4582</f>
        <v>0</v>
      </c>
      <c r="J4585" s="29">
        <f>J4568 * $E4582</f>
        <v>0</v>
      </c>
      <c r="K4585" s="29">
        <f>K4568 * $E4582</f>
        <v>0</v>
      </c>
      <c r="L4585" s="29">
        <f>L4568 * $E4582</f>
        <v>0</v>
      </c>
    </row>
    <row r="4586" spans="2:13" ht="4" hidden="1" customHeight="1" outlineLevel="1" x14ac:dyDescent="0.15">
      <c r="D4586" s="9"/>
      <c r="F4586" s="1"/>
      <c r="H4586" s="1"/>
      <c r="I4586" s="1"/>
      <c r="J4586" s="1"/>
      <c r="K4586" s="1"/>
      <c r="L4586" s="1"/>
    </row>
    <row r="4587" spans="2:13" s="1" customFormat="1" ht="15" hidden="1" customHeight="1" outlineLevel="1" x14ac:dyDescent="0.15">
      <c r="B4587" s="7"/>
      <c r="C4587" s="19">
        <v>2</v>
      </c>
      <c r="D4587" s="9" t="s">
        <v>249</v>
      </c>
      <c r="F4587" s="8" t="s">
        <v>9</v>
      </c>
      <c r="H4587" s="29">
        <f>H4570 * $E4582</f>
        <v>0</v>
      </c>
      <c r="I4587" s="29">
        <f>I4570 * $E4582</f>
        <v>0</v>
      </c>
      <c r="J4587" s="29">
        <f>J4570 * $E4582</f>
        <v>0</v>
      </c>
      <c r="K4587" s="29">
        <f>K4570 * $E4582</f>
        <v>0</v>
      </c>
      <c r="L4587" s="29">
        <f>L4570 * $E4582</f>
        <v>0</v>
      </c>
    </row>
    <row r="4588" spans="2:13" ht="4" hidden="1" customHeight="1" outlineLevel="1" x14ac:dyDescent="0.15">
      <c r="D4588" s="9"/>
      <c r="F4588" s="1"/>
      <c r="H4588" s="1"/>
      <c r="I4588" s="1"/>
      <c r="J4588" s="1"/>
      <c r="K4588" s="1"/>
      <c r="L4588" s="1"/>
    </row>
    <row r="4589" spans="2:13" s="1" customFormat="1" ht="15" hidden="1" customHeight="1" outlineLevel="1" x14ac:dyDescent="0.15">
      <c r="B4589" s="7"/>
      <c r="C4589" s="19">
        <v>3</v>
      </c>
      <c r="D4589" s="9" t="s">
        <v>11</v>
      </c>
      <c r="F4589" s="8" t="str">
        <f>ReportingCurrencyUnitLables</f>
        <v>USD 000s</v>
      </c>
      <c r="H4589" s="29">
        <f>H4572 * $E4582</f>
        <v>0</v>
      </c>
      <c r="I4589" s="29">
        <f>I4572 * $E4582</f>
        <v>0</v>
      </c>
      <c r="J4589" s="29">
        <f>J4572 * $E4582</f>
        <v>0</v>
      </c>
      <c r="K4589" s="29">
        <f>K4572 * $E4582</f>
        <v>0</v>
      </c>
      <c r="L4589" s="29">
        <f>L4572 * $E4582</f>
        <v>0</v>
      </c>
    </row>
    <row r="4590" spans="2:13" ht="4" hidden="1" customHeight="1" outlineLevel="1" x14ac:dyDescent="0.15">
      <c r="D4590" s="9"/>
      <c r="F4590" s="1"/>
      <c r="H4590" s="1"/>
      <c r="I4590" s="1"/>
      <c r="J4590" s="1"/>
      <c r="K4590" s="1"/>
      <c r="L4590" s="1"/>
    </row>
    <row r="4591" spans="2:13" s="1" customFormat="1" ht="15" hidden="1" customHeight="1" outlineLevel="1" x14ac:dyDescent="0.15">
      <c r="B4591" s="7"/>
      <c r="C4591" s="19">
        <v>4</v>
      </c>
      <c r="D4591" s="9" t="s">
        <v>256</v>
      </c>
      <c r="F4591" s="8" t="str">
        <f>ReportingCurrencyUnitLables</f>
        <v>USD 000s</v>
      </c>
      <c r="H4591" s="29">
        <f>H4576 * $E4582</f>
        <v>0</v>
      </c>
      <c r="I4591" s="29">
        <f>I4576 * $E4582</f>
        <v>0</v>
      </c>
      <c r="J4591" s="29">
        <f>J4576 * $E4582</f>
        <v>0</v>
      </c>
      <c r="K4591" s="29">
        <f>K4576 * $E4582</f>
        <v>0</v>
      </c>
      <c r="L4591" s="29">
        <f>L4576 * $E4582</f>
        <v>0</v>
      </c>
    </row>
    <row r="4592" spans="2:13" ht="4" hidden="1" customHeight="1" outlineLevel="1" x14ac:dyDescent="0.15">
      <c r="D4592" s="9"/>
      <c r="F4592" s="1"/>
      <c r="H4592" s="1"/>
      <c r="I4592" s="1"/>
      <c r="J4592" s="1"/>
      <c r="K4592" s="1"/>
      <c r="L4592" s="1"/>
    </row>
    <row r="4593" spans="2:14" ht="10" hidden="1" customHeight="1" outlineLevel="1" x14ac:dyDescent="0.15">
      <c r="B4593" s="44"/>
      <c r="C4593" s="41"/>
      <c r="D4593" s="41"/>
      <c r="E4593" s="41"/>
      <c r="F4593" s="41"/>
      <c r="G4593" s="41"/>
      <c r="H4593" s="41"/>
      <c r="I4593" s="45"/>
      <c r="J4593" s="45"/>
      <c r="K4593" s="45"/>
      <c r="L4593" s="41"/>
      <c r="M4593" s="41"/>
      <c r="N4593" s="1"/>
    </row>
    <row r="4594" spans="2:14" ht="10" customHeight="1" x14ac:dyDescent="0.15">
      <c r="B4594" s="44"/>
      <c r="C4594" s="41"/>
      <c r="D4594" s="41"/>
      <c r="E4594" s="41"/>
      <c r="F4594" s="41"/>
      <c r="G4594" s="41"/>
      <c r="H4594" s="41"/>
      <c r="I4594" s="45"/>
      <c r="J4594" s="45"/>
      <c r="K4594" s="45"/>
      <c r="L4594" s="41"/>
      <c r="M4594" s="41"/>
      <c r="N4594" s="1"/>
    </row>
    <row r="4595" spans="2:14" s="1" customFormat="1" ht="19" collapsed="1" x14ac:dyDescent="0.15">
      <c r="B4595" s="83" cm="1">
        <f t="array" aca="1" ref="B4595" ca="1">MAX($B$2:OFFSET(B4595,-1,0)+1)</f>
        <v>75</v>
      </c>
      <c r="C4595" s="84" t="str">
        <f>UPPER(J4600) &amp;" / " &amp; K4600  &amp; " / " &amp; L4600 &amp; " / " &amp; H4600</f>
        <v xml:space="preserve"> /  /  / </v>
      </c>
      <c r="D4595" s="84"/>
      <c r="E4595" s="41"/>
      <c r="F4595" s="41"/>
      <c r="G4595" s="41"/>
      <c r="H4595" s="61" t="str">
        <f>IF(COUNTIF(E4597:E4653, "!")&gt;0, "!", "")</f>
        <v/>
      </c>
      <c r="I4595" s="18" t="s">
        <v>240</v>
      </c>
      <c r="J4595" s="2" t="s">
        <v>210</v>
      </c>
      <c r="K4595" s="18" t="s">
        <v>267</v>
      </c>
      <c r="L4595" s="42">
        <f>E4644</f>
        <v>1</v>
      </c>
      <c r="M4595" s="41"/>
    </row>
    <row r="4596" spans="2:14" s="1" customFormat="1" ht="4" hidden="1" customHeight="1" outlineLevel="1" x14ac:dyDescent="0.15">
      <c r="B4596" s="88"/>
      <c r="C4596" s="89"/>
      <c r="D4596" s="89"/>
      <c r="E4596" s="89"/>
      <c r="F4596" s="89"/>
      <c r="G4596" s="89"/>
      <c r="H4596" s="89"/>
      <c r="I4596" s="90"/>
      <c r="J4596" s="90"/>
      <c r="K4596" s="90"/>
      <c r="L4596" s="89"/>
      <c r="M4596" s="89"/>
    </row>
    <row r="4597" spans="2:14" ht="10" hidden="1" customHeight="1" outlineLevel="1" x14ac:dyDescent="0.15"/>
    <row r="4598" spans="2:14" ht="15" hidden="1" customHeight="1" outlineLevel="1" x14ac:dyDescent="0.15">
      <c r="D4598" s="1"/>
      <c r="E4598" s="1"/>
      <c r="H4598" s="4" t="s">
        <v>1</v>
      </c>
      <c r="J4598" s="4" t="s">
        <v>0</v>
      </c>
      <c r="K4598" s="4" t="s">
        <v>209</v>
      </c>
      <c r="L4598" s="4" t="s">
        <v>264</v>
      </c>
    </row>
    <row r="4599" spans="2:14" ht="5" hidden="1" customHeight="1" outlineLevel="1" x14ac:dyDescent="0.15">
      <c r="D4599" s="1"/>
      <c r="E4599" s="1"/>
      <c r="H4599" s="1"/>
      <c r="J4599" s="1"/>
      <c r="K4599" s="1"/>
      <c r="L4599" s="1"/>
    </row>
    <row r="4600" spans="2:14" ht="15" hidden="1" customHeight="1" outlineLevel="1" x14ac:dyDescent="0.15">
      <c r="D4600" s="9" t="s">
        <v>2</v>
      </c>
      <c r="E4600" s="1"/>
      <c r="H4600" s="2"/>
      <c r="J4600" s="2"/>
      <c r="K4600" s="2"/>
      <c r="L4600" s="2"/>
    </row>
    <row r="4601" spans="2:14" hidden="1" outlineLevel="1" x14ac:dyDescent="0.15">
      <c r="D4601" s="1"/>
      <c r="E4601" s="1"/>
      <c r="F4601" s="1"/>
      <c r="H4601" s="1"/>
      <c r="I4601" s="1"/>
      <c r="J4601" s="1"/>
      <c r="K4601" s="1"/>
      <c r="L4601" s="1"/>
    </row>
    <row r="4602" spans="2:14" s="1" customFormat="1" ht="18" hidden="1" customHeight="1" outlineLevel="1" x14ac:dyDescent="0.15">
      <c r="B4602" s="7"/>
      <c r="C4602" s="91" t="s">
        <v>3</v>
      </c>
      <c r="D4602" s="91"/>
      <c r="E4602" s="91"/>
      <c r="F4602" s="92"/>
      <c r="G4602" s="92"/>
      <c r="H4602" s="92" t="s">
        <v>4</v>
      </c>
      <c r="I4602" s="92" t="s">
        <v>5</v>
      </c>
      <c r="J4602" s="92" t="s">
        <v>6</v>
      </c>
      <c r="K4602" s="92" t="s">
        <v>257</v>
      </c>
      <c r="L4602" s="92" t="s">
        <v>258</v>
      </c>
      <c r="M4602" s="92"/>
    </row>
    <row r="4603" spans="2:14" ht="10" hidden="1" customHeight="1" outlineLevel="1" x14ac:dyDescent="0.15">
      <c r="H4603" s="1"/>
      <c r="I4603" s="1"/>
      <c r="J4603" s="1"/>
      <c r="K4603" s="1"/>
      <c r="L4603" s="1"/>
    </row>
    <row r="4604" spans="2:14" s="1" customFormat="1" ht="15" hidden="1" customHeight="1" outlineLevel="1" x14ac:dyDescent="0.15">
      <c r="B4604" s="7"/>
      <c r="D4604" s="9" t="s">
        <v>3</v>
      </c>
      <c r="F4604" s="17" t="s">
        <v>321</v>
      </c>
      <c r="H4604" s="22"/>
      <c r="I4604" s="22"/>
      <c r="J4604" s="22"/>
      <c r="K4604" s="22"/>
      <c r="L4604" s="22"/>
    </row>
    <row r="4605" spans="2:14" ht="4" hidden="1" customHeight="1" outlineLevel="1" x14ac:dyDescent="0.15">
      <c r="D4605" s="1"/>
      <c r="E4605" s="1"/>
      <c r="F4605" s="1"/>
      <c r="H4605" s="1"/>
      <c r="I4605" s="1"/>
      <c r="J4605" s="1"/>
      <c r="K4605" s="1"/>
      <c r="L4605" s="1"/>
    </row>
    <row r="4606" spans="2:14" s="1" customFormat="1" ht="15" hidden="1" customHeight="1" outlineLevel="1" x14ac:dyDescent="0.15">
      <c r="B4606" s="7"/>
      <c r="D4606" s="9" t="s">
        <v>246</v>
      </c>
      <c r="F4606" s="8" t="str">
        <f>F4608 &amp; ":" &amp; F4604</f>
        <v>USD:[currency code]</v>
      </c>
      <c r="H4606" s="24"/>
      <c r="I4606" s="24"/>
      <c r="J4606" s="24"/>
      <c r="K4606" s="24"/>
      <c r="L4606" s="24"/>
    </row>
    <row r="4607" spans="2:14" ht="4" hidden="1" customHeight="1" outlineLevel="1" x14ac:dyDescent="0.15">
      <c r="D4607" s="1"/>
      <c r="E4607" s="1"/>
      <c r="F4607" s="1"/>
      <c r="H4607" s="1"/>
      <c r="I4607" s="1"/>
      <c r="J4607" s="1"/>
      <c r="K4607" s="1"/>
      <c r="L4607" s="1"/>
    </row>
    <row r="4608" spans="2:14" s="1" customFormat="1" ht="15" hidden="1" customHeight="1" outlineLevel="1" x14ac:dyDescent="0.15">
      <c r="B4608" s="7"/>
      <c r="D4608" s="9" t="s">
        <v>16</v>
      </c>
      <c r="F4608" s="8" t="str">
        <f>ReportingCurrency</f>
        <v>USD</v>
      </c>
      <c r="H4608" s="28">
        <f>IF(H4606=0, 0, H4604/H4606)</f>
        <v>0</v>
      </c>
      <c r="I4608" s="28">
        <f>IF(I4606=0, 0, I4604/I4606)</f>
        <v>0</v>
      </c>
      <c r="J4608" s="28">
        <f>IF(J4606=0, 0, J4604/J4606)</f>
        <v>0</v>
      </c>
      <c r="K4608" s="28">
        <f>IF(K4606=0, 0, K4604/K4606)</f>
        <v>0</v>
      </c>
      <c r="L4608" s="28">
        <f>IF(L4606=0, 0, L4604/L4606)</f>
        <v>0</v>
      </c>
    </row>
    <row r="4609" spans="2:13" ht="4" hidden="1" customHeight="1" outlineLevel="1" x14ac:dyDescent="0.15">
      <c r="D4609" s="1"/>
      <c r="E4609" s="1"/>
      <c r="F4609" s="1"/>
      <c r="H4609" s="1"/>
      <c r="I4609" s="1"/>
      <c r="J4609" s="1"/>
      <c r="K4609" s="1"/>
      <c r="L4609" s="1"/>
    </row>
    <row r="4610" spans="2:13" s="1" customFormat="1" ht="15" hidden="1" customHeight="1" outlineLevel="1" x14ac:dyDescent="0.15">
      <c r="B4610" s="7"/>
      <c r="D4610" s="9" t="s">
        <v>253</v>
      </c>
      <c r="F4610" s="8" t="s">
        <v>254</v>
      </c>
      <c r="H4610" s="2"/>
      <c r="I4610" s="2"/>
      <c r="J4610" s="2"/>
      <c r="K4610" s="2"/>
      <c r="L4610" s="2"/>
    </row>
    <row r="4611" spans="2:13" ht="4" hidden="1" customHeight="1" outlineLevel="1" x14ac:dyDescent="0.15">
      <c r="D4611" s="1"/>
      <c r="E4611" s="1"/>
      <c r="F4611" s="1"/>
      <c r="H4611" s="1"/>
      <c r="I4611" s="1"/>
      <c r="J4611" s="1"/>
      <c r="K4611" s="1"/>
      <c r="L4611" s="1"/>
    </row>
    <row r="4612" spans="2:13" s="1" customFormat="1" ht="15" hidden="1" customHeight="1" outlineLevel="1" x14ac:dyDescent="0.15">
      <c r="B4612" s="7"/>
      <c r="D4612" s="9" t="s">
        <v>280</v>
      </c>
      <c r="F4612" s="8" t="s">
        <v>255</v>
      </c>
      <c r="H4612" s="25"/>
      <c r="I4612" s="25"/>
      <c r="J4612" s="25"/>
      <c r="K4612" s="25"/>
      <c r="L4612" s="25"/>
    </row>
    <row r="4613" spans="2:13" hidden="1" outlineLevel="1" x14ac:dyDescent="0.15">
      <c r="D4613" s="1"/>
      <c r="E4613" s="1"/>
      <c r="F4613" s="1"/>
      <c r="H4613" s="1"/>
      <c r="I4613" s="1"/>
      <c r="J4613" s="1"/>
      <c r="K4613" s="1"/>
      <c r="L4613" s="1"/>
    </row>
    <row r="4614" spans="2:13" s="1" customFormat="1" ht="18" hidden="1" customHeight="1" outlineLevel="1" x14ac:dyDescent="0.15">
      <c r="B4614" s="7"/>
      <c r="C4614" s="91" t="s">
        <v>311</v>
      </c>
      <c r="D4614" s="91"/>
      <c r="E4614" s="91"/>
      <c r="F4614" s="92"/>
      <c r="G4614" s="92"/>
      <c r="H4614" s="92" t="s">
        <v>4</v>
      </c>
      <c r="I4614" s="92" t="s">
        <v>5</v>
      </c>
      <c r="J4614" s="92" t="s">
        <v>6</v>
      </c>
      <c r="K4614" s="92" t="s">
        <v>257</v>
      </c>
      <c r="L4614" s="92" t="s">
        <v>258</v>
      </c>
      <c r="M4614" s="92"/>
    </row>
    <row r="4615" spans="2:13" ht="10" hidden="1" customHeight="1" outlineLevel="1" x14ac:dyDescent="0.15">
      <c r="H4615" s="1"/>
      <c r="I4615" s="1"/>
      <c r="J4615" s="1"/>
      <c r="K4615" s="1"/>
      <c r="L4615" s="1"/>
    </row>
    <row r="4616" spans="2:13" s="1" customFormat="1" ht="15" hidden="1" customHeight="1" outlineLevel="1" x14ac:dyDescent="0.15">
      <c r="B4616" s="7"/>
      <c r="C4616" s="62"/>
      <c r="D4616" s="9" t="s">
        <v>318</v>
      </c>
      <c r="E4616"/>
      <c r="F4616" s="58" t="str">
        <f>F4604</f>
        <v>[currency code]</v>
      </c>
      <c r="H4616" s="23"/>
      <c r="I4616" s="23"/>
      <c r="J4616" s="23"/>
      <c r="K4616" s="23"/>
      <c r="L4616" s="23"/>
    </row>
    <row r="4617" spans="2:13" ht="10" hidden="1" customHeight="1" outlineLevel="1" x14ac:dyDescent="0.15">
      <c r="D4617" s="1"/>
      <c r="F4617" s="1"/>
      <c r="H4617" s="1"/>
      <c r="I4617" s="1"/>
      <c r="J4617" s="1"/>
      <c r="K4617" s="1"/>
      <c r="L4617" s="1"/>
    </row>
    <row r="4618" spans="2:13" ht="15" hidden="1" customHeight="1" outlineLevel="1" x14ac:dyDescent="0.15">
      <c r="D4618" s="60"/>
      <c r="F4618" s="1"/>
      <c r="H4618" s="98" t="s">
        <v>312</v>
      </c>
      <c r="I4618" s="1"/>
      <c r="J4618" s="1"/>
      <c r="K4618" s="1"/>
      <c r="L4618" s="1"/>
    </row>
    <row r="4619" spans="2:13" s="1" customFormat="1" ht="15" hidden="1" customHeight="1" outlineLevel="1" x14ac:dyDescent="0.15">
      <c r="B4619" s="7"/>
      <c r="D4619" s="9" t="s">
        <v>319</v>
      </c>
      <c r="E4619"/>
      <c r="F4619" s="8" t="str">
        <f t="shared" ref="F4619" si="148">ReportingCurrency</f>
        <v>USD</v>
      </c>
      <c r="H4619" s="28">
        <f>IF(H4606=0, 0, H4616/H4606)</f>
        <v>0</v>
      </c>
      <c r="I4619" s="28">
        <f>IF(I4606=0, 0, I4616/I4606)</f>
        <v>0</v>
      </c>
      <c r="J4619" s="28">
        <f>IF(J4606=0, 0, J4616/J4606)</f>
        <v>0</v>
      </c>
      <c r="K4619" s="28">
        <f>IF(K4606=0, 0, K4616/K4606)</f>
        <v>0</v>
      </c>
      <c r="L4619" s="28">
        <f>IF(L4606=0, 0, L4616/L4606)</f>
        <v>0</v>
      </c>
    </row>
    <row r="4620" spans="2:13" hidden="1" outlineLevel="1" x14ac:dyDescent="0.15"/>
    <row r="4621" spans="2:13" s="1" customFormat="1" ht="18" hidden="1" customHeight="1" outlineLevel="1" x14ac:dyDescent="0.15">
      <c r="B4621" s="7"/>
      <c r="C4621" s="91" t="s">
        <v>8</v>
      </c>
      <c r="D4621" s="91"/>
      <c r="E4621" s="91"/>
      <c r="F4621" s="92"/>
      <c r="G4621" s="92"/>
      <c r="H4621" s="92" t="s">
        <v>4</v>
      </c>
      <c r="I4621" s="92" t="s">
        <v>5</v>
      </c>
      <c r="J4621" s="92" t="s">
        <v>6</v>
      </c>
      <c r="K4621" s="92" t="s">
        <v>257</v>
      </c>
      <c r="L4621" s="92" t="s">
        <v>258</v>
      </c>
      <c r="M4621" s="92"/>
    </row>
    <row r="4622" spans="2:13" ht="10" hidden="1" customHeight="1" outlineLevel="1" x14ac:dyDescent="0.15">
      <c r="H4622" s="1"/>
      <c r="I4622" s="1"/>
      <c r="J4622" s="1"/>
      <c r="K4622" s="1"/>
      <c r="L4622" s="1"/>
    </row>
    <row r="4623" spans="2:13" ht="15" hidden="1" customHeight="1" outlineLevel="1" x14ac:dyDescent="0.15">
      <c r="D4623" s="9" t="s">
        <v>8</v>
      </c>
      <c r="F4623" s="1"/>
      <c r="H4623" s="99" t="str" cm="1">
        <f t="array" ref="H4623">IF(OR(E4624:E4625 = "!"), "Red alert = missing data","")</f>
        <v/>
      </c>
      <c r="I4623" s="1"/>
      <c r="J4623" s="1"/>
      <c r="K4623" s="1"/>
      <c r="L4623" s="1"/>
    </row>
    <row r="4624" spans="2:13" s="1" customFormat="1" ht="15" hidden="1" customHeight="1" outlineLevel="1" x14ac:dyDescent="0.15">
      <c r="B4624" s="7"/>
      <c r="D4624" s="59" t="s">
        <v>309</v>
      </c>
      <c r="E4624" s="61" t="str" cm="1">
        <f t="array" ref="E4624">IF(MAX((H4619:L4619&gt;=H4608:L4608) * (H4619:L4619 &lt;&gt; 0) * (H4624:L4624=0)) &gt;0, "!", "")</f>
        <v/>
      </c>
      <c r="F4624" s="8" t="s">
        <v>18</v>
      </c>
      <c r="H4624" s="23"/>
      <c r="I4624" s="23"/>
      <c r="J4624" s="23"/>
      <c r="K4624" s="23"/>
      <c r="L4624" s="23"/>
    </row>
    <row r="4625" spans="2:13" s="1" customFormat="1" ht="15" hidden="1" customHeight="1" outlineLevel="1" x14ac:dyDescent="0.15">
      <c r="B4625" s="7"/>
      <c r="D4625" s="59" t="s">
        <v>310</v>
      </c>
      <c r="E4625" s="61" t="str" cm="1">
        <f t="array" ref="E4625">IF(MAX((H4619:L4619&lt;H4608:L4608) * (H4619:L4619 &lt;&gt; 0) * (H4625:L4625=0)) &gt;0, "!", "")</f>
        <v/>
      </c>
      <c r="F4625" s="8" t="s">
        <v>18</v>
      </c>
      <c r="H4625" s="23"/>
      <c r="I4625" s="23"/>
      <c r="J4625" s="23"/>
      <c r="K4625" s="23"/>
      <c r="L4625" s="23"/>
    </row>
    <row r="4626" spans="2:13" s="1" customFormat="1" ht="15" hidden="1" customHeight="1" outlineLevel="1" x14ac:dyDescent="0.15">
      <c r="B4626" s="7"/>
      <c r="D4626" s="59" t="s">
        <v>305</v>
      </c>
      <c r="E4626"/>
      <c r="F4626" s="8" t="s">
        <v>18</v>
      </c>
      <c r="H4626" s="29">
        <f>H4624+IF(H4619&lt;H4608, H4625, 0)</f>
        <v>0</v>
      </c>
      <c r="I4626" s="29">
        <f>I4624+IF(I4619&lt;I4608, I4625, 0)</f>
        <v>0</v>
      </c>
      <c r="J4626" s="29">
        <f>J4624+IF(J4619&lt;J4608, J4625, 0)</f>
        <v>0</v>
      </c>
      <c r="K4626" s="29">
        <f>K4624+IF(K4619&lt;K4608, K4625, 0)</f>
        <v>0</v>
      </c>
      <c r="L4626" s="29">
        <f>L4624+IF(L4619&lt;L4608, L4625, 0)</f>
        <v>0</v>
      </c>
    </row>
    <row r="4627" spans="2:13" hidden="1" outlineLevel="1" x14ac:dyDescent="0.15">
      <c r="D4627" s="1"/>
      <c r="E4627" s="1"/>
      <c r="F4627" s="1"/>
      <c r="H4627" s="1"/>
      <c r="I4627" s="1"/>
      <c r="J4627" s="1"/>
      <c r="K4627" s="1"/>
      <c r="L4627" s="1"/>
    </row>
    <row r="4628" spans="2:13" s="1" customFormat="1" ht="18" hidden="1" customHeight="1" outlineLevel="1" x14ac:dyDescent="0.15">
      <c r="B4628" s="7"/>
      <c r="C4628" s="91" t="s">
        <v>10</v>
      </c>
      <c r="D4628" s="91"/>
      <c r="E4628" s="91"/>
      <c r="F4628" s="92"/>
      <c r="G4628" s="92"/>
      <c r="H4628" s="97" t="s">
        <v>4</v>
      </c>
      <c r="I4628" s="92" t="s">
        <v>5</v>
      </c>
      <c r="J4628" s="92" t="s">
        <v>6</v>
      </c>
      <c r="K4628" s="92" t="s">
        <v>257</v>
      </c>
      <c r="L4628" s="92" t="s">
        <v>258</v>
      </c>
      <c r="M4628" s="92"/>
    </row>
    <row r="4629" spans="2:13" ht="10" hidden="1" customHeight="1" outlineLevel="1" x14ac:dyDescent="0.15"/>
    <row r="4630" spans="2:13" s="1" customFormat="1" ht="15" hidden="1" customHeight="1" outlineLevel="1" x14ac:dyDescent="0.15">
      <c r="B4630" s="7"/>
      <c r="D4630" s="9" t="s">
        <v>17</v>
      </c>
      <c r="F4630" s="8" t="s">
        <v>9</v>
      </c>
      <c r="H4630" s="29">
        <f>H4626</f>
        <v>0</v>
      </c>
      <c r="I4630" s="29">
        <f>I4626</f>
        <v>0</v>
      </c>
      <c r="J4630" s="29">
        <f>J4626</f>
        <v>0</v>
      </c>
      <c r="K4630" s="29">
        <f>K4626</f>
        <v>0</v>
      </c>
      <c r="L4630" s="29">
        <f>L4626</f>
        <v>0</v>
      </c>
    </row>
    <row r="4631" spans="2:13" ht="4" hidden="1" customHeight="1" outlineLevel="1" x14ac:dyDescent="0.15">
      <c r="D4631" s="9"/>
      <c r="F4631" s="1"/>
      <c r="H4631" s="1"/>
      <c r="I4631" s="1"/>
      <c r="J4631" s="1"/>
      <c r="K4631" s="1"/>
      <c r="L4631" s="1"/>
    </row>
    <row r="4632" spans="2:13" s="1" customFormat="1" ht="15" hidden="1" customHeight="1" outlineLevel="1" x14ac:dyDescent="0.15">
      <c r="B4632" s="7"/>
      <c r="D4632" s="9" t="s">
        <v>249</v>
      </c>
      <c r="F4632" s="8" t="s">
        <v>9</v>
      </c>
      <c r="H4632" s="29">
        <f>IF(H4619&lt;H4608, H4625, 0)</f>
        <v>0</v>
      </c>
      <c r="I4632" s="29">
        <f>IF(I4619&lt;I4608, I4625, 0)</f>
        <v>0</v>
      </c>
      <c r="J4632" s="29">
        <f>IF(J4619&lt;J4608, J4625, 0)</f>
        <v>0</v>
      </c>
      <c r="K4632" s="29">
        <f>IF(K4619&lt;K4608, K4625, 0)</f>
        <v>0</v>
      </c>
      <c r="L4632" s="29">
        <f>IF(L4619&lt;L4608, L4625, 0)</f>
        <v>0</v>
      </c>
    </row>
    <row r="4633" spans="2:13" ht="4" hidden="1" customHeight="1" outlineLevel="1" x14ac:dyDescent="0.15">
      <c r="D4633" s="9"/>
      <c r="F4633" s="1"/>
      <c r="H4633" s="1"/>
      <c r="I4633" s="1"/>
      <c r="J4633" s="1"/>
      <c r="K4633" s="1"/>
      <c r="L4633" s="1"/>
    </row>
    <row r="4634" spans="2:13" s="1" customFormat="1" ht="15" hidden="1" customHeight="1" outlineLevel="1" x14ac:dyDescent="0.15">
      <c r="B4634" s="7"/>
      <c r="D4634" s="9" t="s">
        <v>11</v>
      </c>
      <c r="F4634" s="8" t="str">
        <f>ReportingCurrencyUnitLables</f>
        <v>USD 000s</v>
      </c>
      <c r="H4634" s="29">
        <f>H4608 * H4626 / 1000</f>
        <v>0</v>
      </c>
      <c r="I4634" s="29">
        <f>I4608 * I4626 / 1000</f>
        <v>0</v>
      </c>
      <c r="J4634" s="29">
        <f>J4608 * J4626 / 1000</f>
        <v>0</v>
      </c>
      <c r="K4634" s="29">
        <f>K4608 * K4626 / 1000</f>
        <v>0</v>
      </c>
      <c r="L4634" s="29">
        <f>L4608 * L4626 / 1000</f>
        <v>0</v>
      </c>
    </row>
    <row r="4635" spans="2:13" ht="4" hidden="1" customHeight="1" outlineLevel="1" x14ac:dyDescent="0.15">
      <c r="D4635" s="9"/>
      <c r="F4635" s="1"/>
      <c r="H4635" s="1"/>
      <c r="I4635" s="1"/>
      <c r="J4635" s="1"/>
      <c r="K4635" s="1"/>
      <c r="L4635" s="1"/>
    </row>
    <row r="4636" spans="2:13" s="1" customFormat="1" ht="15" hidden="1" customHeight="1" outlineLevel="1" x14ac:dyDescent="0.15">
      <c r="B4636" s="7"/>
      <c r="D4636" s="9" t="s">
        <v>13</v>
      </c>
      <c r="F4636" s="8" t="s">
        <v>14</v>
      </c>
      <c r="H4636" s="30">
        <f>IF(H4630=0,0,H4632 / H4630)</f>
        <v>0</v>
      </c>
      <c r="I4636" s="30">
        <f>IF(I4630=0,0,I4632 / I4630)</f>
        <v>0</v>
      </c>
      <c r="J4636" s="30">
        <f>IF(J4630=0,0,J4632 / J4630)</f>
        <v>0</v>
      </c>
      <c r="K4636" s="30">
        <f>IF(K4630=0,0,K4632 / K4630)</f>
        <v>0</v>
      </c>
      <c r="L4636" s="30">
        <f>IF(L4630=0,0,L4632 / L4630)</f>
        <v>0</v>
      </c>
    </row>
    <row r="4637" spans="2:13" ht="4" hidden="1" customHeight="1" outlineLevel="1" x14ac:dyDescent="0.15">
      <c r="D4637" s="9"/>
      <c r="F4637" s="1"/>
      <c r="H4637" s="1"/>
      <c r="I4637" s="1"/>
      <c r="J4637" s="1"/>
      <c r="K4637" s="1"/>
      <c r="L4637" s="1"/>
    </row>
    <row r="4638" spans="2:13" ht="15" hidden="1" customHeight="1" outlineLevel="1" x14ac:dyDescent="0.15">
      <c r="D4638" s="9" t="s">
        <v>302</v>
      </c>
      <c r="F4638" s="8" t="str">
        <f>ReportingCurrencyUnitLables</f>
        <v>USD 000s</v>
      </c>
      <c r="G4638" s="1"/>
      <c r="H4638" s="29">
        <f>MAX(0, H4608-H4619) * H4632 / 1000</f>
        <v>0</v>
      </c>
      <c r="I4638" s="29">
        <f t="shared" ref="I4638:L4638" si="149">MAX(0, I4608-I4619) * I4632 / 1000</f>
        <v>0</v>
      </c>
      <c r="J4638" s="29">
        <f t="shared" si="149"/>
        <v>0</v>
      </c>
      <c r="K4638" s="29">
        <f t="shared" si="149"/>
        <v>0</v>
      </c>
      <c r="L4638" s="29">
        <f t="shared" si="149"/>
        <v>0</v>
      </c>
    </row>
    <row r="4639" spans="2:13" ht="4" hidden="1" customHeight="1" outlineLevel="1" x14ac:dyDescent="0.15">
      <c r="D4639" s="9"/>
      <c r="F4639" s="1"/>
      <c r="H4639" s="1"/>
      <c r="I4639" s="1"/>
      <c r="J4639" s="1"/>
      <c r="K4639" s="1"/>
      <c r="L4639" s="1"/>
    </row>
    <row r="4640" spans="2:13" s="1" customFormat="1" ht="15" hidden="1" customHeight="1" outlineLevel="1" x14ac:dyDescent="0.15">
      <c r="B4640" s="7"/>
      <c r="D4640" s="9" t="s">
        <v>252</v>
      </c>
      <c r="F4640" s="8" t="s">
        <v>250</v>
      </c>
      <c r="H4640" s="30">
        <f>IF(H4634=0, 0, H4638/H4634)</f>
        <v>0</v>
      </c>
      <c r="I4640" s="30">
        <f>IF(I4634=0, 0, I4638/I4634)</f>
        <v>0</v>
      </c>
      <c r="J4640" s="30">
        <f>IF(J4634=0, 0, J4638/J4634)</f>
        <v>0</v>
      </c>
      <c r="K4640" s="30">
        <f>IF(K4634=0, 0, K4638/K4634)</f>
        <v>0</v>
      </c>
      <c r="L4640" s="30">
        <f>IF(L4634=0, 0, L4638/L4634)</f>
        <v>0</v>
      </c>
    </row>
    <row r="4641" spans="2:14" ht="4" hidden="1" customHeight="1" outlineLevel="1" x14ac:dyDescent="0.15">
      <c r="D4641" s="9"/>
      <c r="F4641" s="1"/>
      <c r="H4641" s="1"/>
      <c r="I4641" s="1"/>
      <c r="J4641" s="1"/>
      <c r="K4641" s="1"/>
      <c r="L4641" s="1"/>
    </row>
    <row r="4642" spans="2:14" s="1" customFormat="1" ht="15" hidden="1" customHeight="1" outlineLevel="1" x14ac:dyDescent="0.15">
      <c r="B4642" s="7"/>
      <c r="C4642" s="7"/>
      <c r="D4642" s="9" t="s">
        <v>251</v>
      </c>
      <c r="F4642" s="8" t="s">
        <v>259</v>
      </c>
      <c r="H4642" s="31"/>
      <c r="I4642" s="30">
        <f>IF(H4640=0, 0, -(I4640-H4640) / H4640)</f>
        <v>0</v>
      </c>
      <c r="J4642" s="30">
        <f>IF(I4640=0, 0, -(J4640-I4640) / I4640)</f>
        <v>0</v>
      </c>
      <c r="K4642" s="30">
        <f>IF(J4640=0, 0, -(K4640-J4640) / J4640)</f>
        <v>0</v>
      </c>
      <c r="L4642" s="30">
        <f>IF(K4640=0, 0, -(L4640-K4640) / K4640)</f>
        <v>0</v>
      </c>
    </row>
    <row r="4643" spans="2:14" hidden="1" outlineLevel="1" x14ac:dyDescent="0.15"/>
    <row r="4644" spans="2:14" s="1" customFormat="1" ht="18" hidden="1" customHeight="1" outlineLevel="1" x14ac:dyDescent="0.15">
      <c r="B4644" s="7"/>
      <c r="C4644" s="91" t="s">
        <v>241</v>
      </c>
      <c r="D4644" s="91"/>
      <c r="E4644" s="93">
        <f>IF(AND(J4595 = "Yes", OR(ISBLANK(Worker_Type_Filter), Worker_Type_Filter = H4600),
 OR(ISBLANK(Country_Filter), Country_Filter = J4600)), 1, 0)</f>
        <v>1</v>
      </c>
      <c r="F4644" s="92"/>
      <c r="G4644" s="92"/>
      <c r="H4644" s="92" t="s">
        <v>4</v>
      </c>
      <c r="I4644" s="92" t="s">
        <v>5</v>
      </c>
      <c r="J4644" s="92" t="s">
        <v>6</v>
      </c>
      <c r="K4644" s="92" t="s">
        <v>257</v>
      </c>
      <c r="L4644" s="92" t="s">
        <v>258</v>
      </c>
      <c r="M4644" s="92"/>
    </row>
    <row r="4645" spans="2:14" ht="10" hidden="1" customHeight="1" outlineLevel="1" x14ac:dyDescent="0.15">
      <c r="C4645" s="43" t="s">
        <v>248</v>
      </c>
    </row>
    <row r="4646" spans="2:14" ht="4" hidden="1" customHeight="1" outlineLevel="1" x14ac:dyDescent="0.15"/>
    <row r="4647" spans="2:14" s="1" customFormat="1" ht="15" hidden="1" customHeight="1" outlineLevel="1" x14ac:dyDescent="0.15">
      <c r="B4647" s="7"/>
      <c r="C4647" s="19">
        <v>1</v>
      </c>
      <c r="D4647" s="9" t="s">
        <v>17</v>
      </c>
      <c r="F4647" s="8" t="s">
        <v>9</v>
      </c>
      <c r="H4647" s="29">
        <f>H4630 * $E4644</f>
        <v>0</v>
      </c>
      <c r="I4647" s="29">
        <f>I4630 * $E4644</f>
        <v>0</v>
      </c>
      <c r="J4647" s="29">
        <f>J4630 * $E4644</f>
        <v>0</v>
      </c>
      <c r="K4647" s="29">
        <f>K4630 * $E4644</f>
        <v>0</v>
      </c>
      <c r="L4647" s="29">
        <f>L4630 * $E4644</f>
        <v>0</v>
      </c>
    </row>
    <row r="4648" spans="2:14" ht="4" hidden="1" customHeight="1" outlineLevel="1" x14ac:dyDescent="0.15">
      <c r="D4648" s="9"/>
      <c r="F4648" s="1"/>
      <c r="H4648" s="1"/>
      <c r="I4648" s="1"/>
      <c r="J4648" s="1"/>
      <c r="K4648" s="1"/>
      <c r="L4648" s="1"/>
    </row>
    <row r="4649" spans="2:14" s="1" customFormat="1" ht="15" hidden="1" customHeight="1" outlineLevel="1" x14ac:dyDescent="0.15">
      <c r="B4649" s="7"/>
      <c r="C4649" s="19">
        <v>2</v>
      </c>
      <c r="D4649" s="9" t="s">
        <v>249</v>
      </c>
      <c r="F4649" s="8" t="s">
        <v>9</v>
      </c>
      <c r="H4649" s="29">
        <f>H4632 * $E4644</f>
        <v>0</v>
      </c>
      <c r="I4649" s="29">
        <f>I4632 * $E4644</f>
        <v>0</v>
      </c>
      <c r="J4649" s="29">
        <f>J4632 * $E4644</f>
        <v>0</v>
      </c>
      <c r="K4649" s="29">
        <f>K4632 * $E4644</f>
        <v>0</v>
      </c>
      <c r="L4649" s="29">
        <f>L4632 * $E4644</f>
        <v>0</v>
      </c>
    </row>
    <row r="4650" spans="2:14" ht="4" hidden="1" customHeight="1" outlineLevel="1" x14ac:dyDescent="0.15">
      <c r="D4650" s="9"/>
      <c r="F4650" s="1"/>
      <c r="H4650" s="1"/>
      <c r="I4650" s="1"/>
      <c r="J4650" s="1"/>
      <c r="K4650" s="1"/>
      <c r="L4650" s="1"/>
    </row>
    <row r="4651" spans="2:14" s="1" customFormat="1" ht="15" hidden="1" customHeight="1" outlineLevel="1" x14ac:dyDescent="0.15">
      <c r="B4651" s="7"/>
      <c r="C4651" s="19">
        <v>3</v>
      </c>
      <c r="D4651" s="9" t="s">
        <v>11</v>
      </c>
      <c r="F4651" s="8" t="str">
        <f>ReportingCurrencyUnitLables</f>
        <v>USD 000s</v>
      </c>
      <c r="H4651" s="29">
        <f>H4634 * $E4644</f>
        <v>0</v>
      </c>
      <c r="I4651" s="29">
        <f>I4634 * $E4644</f>
        <v>0</v>
      </c>
      <c r="J4651" s="29">
        <f>J4634 * $E4644</f>
        <v>0</v>
      </c>
      <c r="K4651" s="29">
        <f>K4634 * $E4644</f>
        <v>0</v>
      </c>
      <c r="L4651" s="29">
        <f>L4634 * $E4644</f>
        <v>0</v>
      </c>
    </row>
    <row r="4652" spans="2:14" ht="4" hidden="1" customHeight="1" outlineLevel="1" x14ac:dyDescent="0.15">
      <c r="D4652" s="9"/>
      <c r="F4652" s="1"/>
      <c r="H4652" s="1"/>
      <c r="I4652" s="1"/>
      <c r="J4652" s="1"/>
      <c r="K4652" s="1"/>
      <c r="L4652" s="1"/>
    </row>
    <row r="4653" spans="2:14" s="1" customFormat="1" ht="15" hidden="1" customHeight="1" outlineLevel="1" x14ac:dyDescent="0.15">
      <c r="B4653" s="7"/>
      <c r="C4653" s="19">
        <v>4</v>
      </c>
      <c r="D4653" s="9" t="s">
        <v>256</v>
      </c>
      <c r="F4653" s="8" t="str">
        <f>ReportingCurrencyUnitLables</f>
        <v>USD 000s</v>
      </c>
      <c r="H4653" s="29">
        <f>H4638 * $E4644</f>
        <v>0</v>
      </c>
      <c r="I4653" s="29">
        <f>I4638 * $E4644</f>
        <v>0</v>
      </c>
      <c r="J4653" s="29">
        <f>J4638 * $E4644</f>
        <v>0</v>
      </c>
      <c r="K4653" s="29">
        <f>K4638 * $E4644</f>
        <v>0</v>
      </c>
      <c r="L4653" s="29">
        <f>L4638 * $E4644</f>
        <v>0</v>
      </c>
    </row>
    <row r="4654" spans="2:14" ht="4" hidden="1" customHeight="1" outlineLevel="1" x14ac:dyDescent="0.15">
      <c r="D4654" s="9"/>
      <c r="F4654" s="1"/>
      <c r="H4654" s="1"/>
      <c r="I4654" s="1"/>
      <c r="J4654" s="1"/>
      <c r="K4654" s="1"/>
      <c r="L4654" s="1"/>
    </row>
    <row r="4655" spans="2:14" ht="10" hidden="1" customHeight="1" outlineLevel="1" x14ac:dyDescent="0.15">
      <c r="B4655" s="44"/>
      <c r="C4655" s="41"/>
      <c r="D4655" s="41"/>
      <c r="E4655" s="41"/>
      <c r="F4655" s="41"/>
      <c r="G4655" s="41"/>
      <c r="H4655" s="41"/>
      <c r="I4655" s="45"/>
      <c r="J4655" s="45"/>
      <c r="K4655" s="45"/>
      <c r="L4655" s="41"/>
      <c r="M4655" s="41"/>
      <c r="N4655" s="1"/>
    </row>
    <row r="4656" spans="2:14" ht="10" customHeight="1" x14ac:dyDescent="0.15">
      <c r="B4656" s="44"/>
      <c r="C4656" s="41"/>
      <c r="D4656" s="41"/>
      <c r="E4656" s="41"/>
      <c r="F4656" s="41"/>
      <c r="G4656" s="41"/>
      <c r="H4656" s="41"/>
      <c r="I4656" s="45"/>
      <c r="J4656" s="45"/>
      <c r="K4656" s="45"/>
      <c r="L4656" s="41"/>
      <c r="M4656" s="41"/>
      <c r="N4656" s="1"/>
    </row>
    <row r="4657" spans="2:13" s="1" customFormat="1" ht="19" collapsed="1" x14ac:dyDescent="0.15">
      <c r="B4657" s="83" cm="1">
        <f t="array" aca="1" ref="B4657" ca="1">MAX($B$2:OFFSET(B4657,-1,0)+1)</f>
        <v>76</v>
      </c>
      <c r="C4657" s="84" t="str">
        <f>UPPER(J4662) &amp;" / " &amp; K4662  &amp; " / " &amp; L4662 &amp; " / " &amp; H4662</f>
        <v xml:space="preserve"> /  /  / </v>
      </c>
      <c r="D4657" s="84"/>
      <c r="E4657" s="41"/>
      <c r="F4657" s="41"/>
      <c r="G4657" s="41"/>
      <c r="H4657" s="61" t="str">
        <f>IF(COUNTIF(E4659:E4715, "!")&gt;0, "!", "")</f>
        <v/>
      </c>
      <c r="I4657" s="18" t="s">
        <v>240</v>
      </c>
      <c r="J4657" s="2" t="s">
        <v>210</v>
      </c>
      <c r="K4657" s="18" t="s">
        <v>267</v>
      </c>
      <c r="L4657" s="42">
        <f>E4706</f>
        <v>1</v>
      </c>
      <c r="M4657" s="41"/>
    </row>
    <row r="4658" spans="2:13" s="1" customFormat="1" ht="4" hidden="1" customHeight="1" outlineLevel="1" x14ac:dyDescent="0.15">
      <c r="B4658" s="88"/>
      <c r="C4658" s="89"/>
      <c r="D4658" s="89"/>
      <c r="E4658" s="89"/>
      <c r="F4658" s="89"/>
      <c r="G4658" s="89"/>
      <c r="H4658" s="89"/>
      <c r="I4658" s="90"/>
      <c r="J4658" s="90"/>
      <c r="K4658" s="90"/>
      <c r="L4658" s="89"/>
      <c r="M4658" s="89"/>
    </row>
    <row r="4659" spans="2:13" ht="10" hidden="1" customHeight="1" outlineLevel="1" x14ac:dyDescent="0.15"/>
    <row r="4660" spans="2:13" ht="15" hidden="1" customHeight="1" outlineLevel="1" x14ac:dyDescent="0.15">
      <c r="D4660" s="1"/>
      <c r="E4660" s="1"/>
      <c r="H4660" s="4" t="s">
        <v>1</v>
      </c>
      <c r="J4660" s="4" t="s">
        <v>0</v>
      </c>
      <c r="K4660" s="4" t="s">
        <v>209</v>
      </c>
      <c r="L4660" s="4" t="s">
        <v>264</v>
      </c>
    </row>
    <row r="4661" spans="2:13" ht="5" hidden="1" customHeight="1" outlineLevel="1" x14ac:dyDescent="0.15">
      <c r="D4661" s="1"/>
      <c r="E4661" s="1"/>
      <c r="H4661" s="1"/>
      <c r="J4661" s="1"/>
      <c r="K4661" s="1"/>
      <c r="L4661" s="1"/>
    </row>
    <row r="4662" spans="2:13" ht="15" hidden="1" customHeight="1" outlineLevel="1" x14ac:dyDescent="0.15">
      <c r="D4662" s="9" t="s">
        <v>2</v>
      </c>
      <c r="E4662" s="1"/>
      <c r="H4662" s="2"/>
      <c r="J4662" s="2"/>
      <c r="K4662" s="2"/>
      <c r="L4662" s="2"/>
    </row>
    <row r="4663" spans="2:13" hidden="1" outlineLevel="1" x14ac:dyDescent="0.15">
      <c r="D4663" s="1"/>
      <c r="E4663" s="1"/>
      <c r="F4663" s="1"/>
      <c r="H4663" s="1"/>
      <c r="I4663" s="1"/>
      <c r="J4663" s="1"/>
      <c r="K4663" s="1"/>
      <c r="L4663" s="1"/>
    </row>
    <row r="4664" spans="2:13" s="1" customFormat="1" ht="18" hidden="1" customHeight="1" outlineLevel="1" x14ac:dyDescent="0.15">
      <c r="B4664" s="7"/>
      <c r="C4664" s="91" t="s">
        <v>3</v>
      </c>
      <c r="D4664" s="91"/>
      <c r="E4664" s="91"/>
      <c r="F4664" s="92"/>
      <c r="G4664" s="92"/>
      <c r="H4664" s="92" t="s">
        <v>4</v>
      </c>
      <c r="I4664" s="92" t="s">
        <v>5</v>
      </c>
      <c r="J4664" s="92" t="s">
        <v>6</v>
      </c>
      <c r="K4664" s="92" t="s">
        <v>257</v>
      </c>
      <c r="L4664" s="92" t="s">
        <v>258</v>
      </c>
      <c r="M4664" s="92"/>
    </row>
    <row r="4665" spans="2:13" ht="10" hidden="1" customHeight="1" outlineLevel="1" x14ac:dyDescent="0.15">
      <c r="H4665" s="1"/>
      <c r="I4665" s="1"/>
      <c r="J4665" s="1"/>
      <c r="K4665" s="1"/>
      <c r="L4665" s="1"/>
    </row>
    <row r="4666" spans="2:13" s="1" customFormat="1" ht="15" hidden="1" customHeight="1" outlineLevel="1" x14ac:dyDescent="0.15">
      <c r="B4666" s="7"/>
      <c r="D4666" s="9" t="s">
        <v>3</v>
      </c>
      <c r="F4666" s="17" t="s">
        <v>321</v>
      </c>
      <c r="H4666" s="22"/>
      <c r="I4666" s="22"/>
      <c r="J4666" s="22"/>
      <c r="K4666" s="22"/>
      <c r="L4666" s="22"/>
    </row>
    <row r="4667" spans="2:13" ht="4" hidden="1" customHeight="1" outlineLevel="1" x14ac:dyDescent="0.15">
      <c r="D4667" s="1"/>
      <c r="E4667" s="1"/>
      <c r="F4667" s="1"/>
      <c r="H4667" s="1"/>
      <c r="I4667" s="1"/>
      <c r="J4667" s="1"/>
      <c r="K4667" s="1"/>
      <c r="L4667" s="1"/>
    </row>
    <row r="4668" spans="2:13" s="1" customFormat="1" ht="15" hidden="1" customHeight="1" outlineLevel="1" x14ac:dyDescent="0.15">
      <c r="B4668" s="7"/>
      <c r="D4668" s="9" t="s">
        <v>246</v>
      </c>
      <c r="F4668" s="8" t="str">
        <f>F4670 &amp; ":" &amp; F4666</f>
        <v>USD:[currency code]</v>
      </c>
      <c r="H4668" s="24"/>
      <c r="I4668" s="24"/>
      <c r="J4668" s="24"/>
      <c r="K4668" s="24"/>
      <c r="L4668" s="24"/>
    </row>
    <row r="4669" spans="2:13" ht="4" hidden="1" customHeight="1" outlineLevel="1" x14ac:dyDescent="0.15">
      <c r="D4669" s="1"/>
      <c r="E4669" s="1"/>
      <c r="F4669" s="1"/>
      <c r="H4669" s="1"/>
      <c r="I4669" s="1"/>
      <c r="J4669" s="1"/>
      <c r="K4669" s="1"/>
      <c r="L4669" s="1"/>
    </row>
    <row r="4670" spans="2:13" s="1" customFormat="1" ht="15" hidden="1" customHeight="1" outlineLevel="1" x14ac:dyDescent="0.15">
      <c r="B4670" s="7"/>
      <c r="D4670" s="9" t="s">
        <v>16</v>
      </c>
      <c r="F4670" s="8" t="str">
        <f>ReportingCurrency</f>
        <v>USD</v>
      </c>
      <c r="H4670" s="28">
        <f>IF(H4668=0, 0, H4666/H4668)</f>
        <v>0</v>
      </c>
      <c r="I4670" s="28">
        <f>IF(I4668=0, 0, I4666/I4668)</f>
        <v>0</v>
      </c>
      <c r="J4670" s="28">
        <f>IF(J4668=0, 0, J4666/J4668)</f>
        <v>0</v>
      </c>
      <c r="K4670" s="28">
        <f>IF(K4668=0, 0, K4666/K4668)</f>
        <v>0</v>
      </c>
      <c r="L4670" s="28">
        <f>IF(L4668=0, 0, L4666/L4668)</f>
        <v>0</v>
      </c>
    </row>
    <row r="4671" spans="2:13" ht="4" hidden="1" customHeight="1" outlineLevel="1" x14ac:dyDescent="0.15">
      <c r="D4671" s="1"/>
      <c r="E4671" s="1"/>
      <c r="F4671" s="1"/>
      <c r="H4671" s="1"/>
      <c r="I4671" s="1"/>
      <c r="J4671" s="1"/>
      <c r="K4671" s="1"/>
      <c r="L4671" s="1"/>
    </row>
    <row r="4672" spans="2:13" s="1" customFormat="1" ht="15" hidden="1" customHeight="1" outlineLevel="1" x14ac:dyDescent="0.15">
      <c r="B4672" s="7"/>
      <c r="D4672" s="9" t="s">
        <v>253</v>
      </c>
      <c r="F4672" s="8" t="s">
        <v>254</v>
      </c>
      <c r="H4672" s="2"/>
      <c r="I4672" s="2"/>
      <c r="J4672" s="2"/>
      <c r="K4672" s="2"/>
      <c r="L4672" s="2"/>
    </row>
    <row r="4673" spans="2:13" ht="4" hidden="1" customHeight="1" outlineLevel="1" x14ac:dyDescent="0.15">
      <c r="D4673" s="1"/>
      <c r="E4673" s="1"/>
      <c r="F4673" s="1"/>
      <c r="H4673" s="1"/>
      <c r="I4673" s="1"/>
      <c r="J4673" s="1"/>
      <c r="K4673" s="1"/>
      <c r="L4673" s="1"/>
    </row>
    <row r="4674" spans="2:13" s="1" customFormat="1" ht="15" hidden="1" customHeight="1" outlineLevel="1" x14ac:dyDescent="0.15">
      <c r="B4674" s="7"/>
      <c r="D4674" s="9" t="s">
        <v>280</v>
      </c>
      <c r="F4674" s="8" t="s">
        <v>255</v>
      </c>
      <c r="H4674" s="25"/>
      <c r="I4674" s="25"/>
      <c r="J4674" s="25"/>
      <c r="K4674" s="25"/>
      <c r="L4674" s="25"/>
    </row>
    <row r="4675" spans="2:13" hidden="1" outlineLevel="1" x14ac:dyDescent="0.15">
      <c r="D4675" s="1"/>
      <c r="E4675" s="1"/>
      <c r="F4675" s="1"/>
      <c r="H4675" s="1"/>
      <c r="I4675" s="1"/>
      <c r="J4675" s="1"/>
      <c r="K4675" s="1"/>
      <c r="L4675" s="1"/>
    </row>
    <row r="4676" spans="2:13" s="1" customFormat="1" ht="18" hidden="1" customHeight="1" outlineLevel="1" x14ac:dyDescent="0.15">
      <c r="B4676" s="7"/>
      <c r="C4676" s="91" t="s">
        <v>311</v>
      </c>
      <c r="D4676" s="91"/>
      <c r="E4676" s="91"/>
      <c r="F4676" s="92"/>
      <c r="G4676" s="92"/>
      <c r="H4676" s="92" t="s">
        <v>4</v>
      </c>
      <c r="I4676" s="92" t="s">
        <v>5</v>
      </c>
      <c r="J4676" s="92" t="s">
        <v>6</v>
      </c>
      <c r="K4676" s="92" t="s">
        <v>257</v>
      </c>
      <c r="L4676" s="92" t="s">
        <v>258</v>
      </c>
      <c r="M4676" s="92"/>
    </row>
    <row r="4677" spans="2:13" ht="10" hidden="1" customHeight="1" outlineLevel="1" x14ac:dyDescent="0.15">
      <c r="H4677" s="1"/>
      <c r="I4677" s="1"/>
      <c r="J4677" s="1"/>
      <c r="K4677" s="1"/>
      <c r="L4677" s="1"/>
    </row>
    <row r="4678" spans="2:13" s="1" customFormat="1" ht="15" hidden="1" customHeight="1" outlineLevel="1" x14ac:dyDescent="0.15">
      <c r="B4678" s="7"/>
      <c r="C4678" s="62"/>
      <c r="D4678" s="9" t="s">
        <v>318</v>
      </c>
      <c r="E4678"/>
      <c r="F4678" s="58" t="str">
        <f>F4666</f>
        <v>[currency code]</v>
      </c>
      <c r="H4678" s="23"/>
      <c r="I4678" s="23"/>
      <c r="J4678" s="23"/>
      <c r="K4678" s="23"/>
      <c r="L4678" s="23"/>
    </row>
    <row r="4679" spans="2:13" ht="10" hidden="1" customHeight="1" outlineLevel="1" x14ac:dyDescent="0.15">
      <c r="D4679" s="1"/>
      <c r="F4679" s="1"/>
      <c r="H4679" s="1"/>
      <c r="I4679" s="1"/>
      <c r="J4679" s="1"/>
      <c r="K4679" s="1"/>
      <c r="L4679" s="1"/>
    </row>
    <row r="4680" spans="2:13" ht="15" hidden="1" customHeight="1" outlineLevel="1" x14ac:dyDescent="0.15">
      <c r="D4680" s="60"/>
      <c r="F4680" s="1"/>
      <c r="H4680" s="98" t="s">
        <v>312</v>
      </c>
      <c r="I4680" s="1"/>
      <c r="J4680" s="1"/>
      <c r="K4680" s="1"/>
      <c r="L4680" s="1"/>
    </row>
    <row r="4681" spans="2:13" s="1" customFormat="1" ht="15" hidden="1" customHeight="1" outlineLevel="1" x14ac:dyDescent="0.15">
      <c r="B4681" s="7"/>
      <c r="D4681" s="9" t="s">
        <v>319</v>
      </c>
      <c r="E4681"/>
      <c r="F4681" s="8" t="str">
        <f t="shared" ref="F4681" si="150">ReportingCurrency</f>
        <v>USD</v>
      </c>
      <c r="H4681" s="28">
        <f>IF(H4668=0, 0, H4678/H4668)</f>
        <v>0</v>
      </c>
      <c r="I4681" s="28">
        <f>IF(I4668=0, 0, I4678/I4668)</f>
        <v>0</v>
      </c>
      <c r="J4681" s="28">
        <f>IF(J4668=0, 0, J4678/J4668)</f>
        <v>0</v>
      </c>
      <c r="K4681" s="28">
        <f>IF(K4668=0, 0, K4678/K4668)</f>
        <v>0</v>
      </c>
      <c r="L4681" s="28">
        <f>IF(L4668=0, 0, L4678/L4668)</f>
        <v>0</v>
      </c>
    </row>
    <row r="4682" spans="2:13" hidden="1" outlineLevel="1" x14ac:dyDescent="0.15"/>
    <row r="4683" spans="2:13" s="1" customFormat="1" ht="18" hidden="1" customHeight="1" outlineLevel="1" x14ac:dyDescent="0.15">
      <c r="B4683" s="7"/>
      <c r="C4683" s="91" t="s">
        <v>8</v>
      </c>
      <c r="D4683" s="91"/>
      <c r="E4683" s="91"/>
      <c r="F4683" s="92"/>
      <c r="G4683" s="92"/>
      <c r="H4683" s="92" t="s">
        <v>4</v>
      </c>
      <c r="I4683" s="92" t="s">
        <v>5</v>
      </c>
      <c r="J4683" s="92" t="s">
        <v>6</v>
      </c>
      <c r="K4683" s="92" t="s">
        <v>257</v>
      </c>
      <c r="L4683" s="92" t="s">
        <v>258</v>
      </c>
      <c r="M4683" s="92"/>
    </row>
    <row r="4684" spans="2:13" ht="10" hidden="1" customHeight="1" outlineLevel="1" x14ac:dyDescent="0.15">
      <c r="H4684" s="1"/>
      <c r="I4684" s="1"/>
      <c r="J4684" s="1"/>
      <c r="K4684" s="1"/>
      <c r="L4684" s="1"/>
    </row>
    <row r="4685" spans="2:13" ht="15" hidden="1" customHeight="1" outlineLevel="1" x14ac:dyDescent="0.15">
      <c r="D4685" s="9" t="s">
        <v>8</v>
      </c>
      <c r="F4685" s="1"/>
      <c r="H4685" s="99" t="str" cm="1">
        <f t="array" ref="H4685">IF(OR(E4686:E4687 = "!"), "Red alert = missing data","")</f>
        <v/>
      </c>
      <c r="I4685" s="1"/>
      <c r="J4685" s="1"/>
      <c r="K4685" s="1"/>
      <c r="L4685" s="1"/>
    </row>
    <row r="4686" spans="2:13" s="1" customFormat="1" ht="15" hidden="1" customHeight="1" outlineLevel="1" x14ac:dyDescent="0.15">
      <c r="B4686" s="7"/>
      <c r="D4686" s="59" t="s">
        <v>309</v>
      </c>
      <c r="E4686" s="61" t="str" cm="1">
        <f t="array" ref="E4686">IF(MAX((H4681:L4681&gt;=H4670:L4670) * (H4681:L4681 &lt;&gt; 0) * (H4686:L4686=0)) &gt;0, "!", "")</f>
        <v/>
      </c>
      <c r="F4686" s="8" t="s">
        <v>18</v>
      </c>
      <c r="H4686" s="23"/>
      <c r="I4686" s="23"/>
      <c r="J4686" s="23"/>
      <c r="K4686" s="23"/>
      <c r="L4686" s="23"/>
    </row>
    <row r="4687" spans="2:13" s="1" customFormat="1" ht="15" hidden="1" customHeight="1" outlineLevel="1" x14ac:dyDescent="0.15">
      <c r="B4687" s="7"/>
      <c r="D4687" s="59" t="s">
        <v>310</v>
      </c>
      <c r="E4687" s="61" t="str" cm="1">
        <f t="array" ref="E4687">IF(MAX((H4681:L4681&lt;H4670:L4670) * (H4681:L4681 &lt;&gt; 0) * (H4687:L4687=0)) &gt;0, "!", "")</f>
        <v/>
      </c>
      <c r="F4687" s="8" t="s">
        <v>18</v>
      </c>
      <c r="H4687" s="23"/>
      <c r="I4687" s="23"/>
      <c r="J4687" s="23"/>
      <c r="K4687" s="23"/>
      <c r="L4687" s="23"/>
    </row>
    <row r="4688" spans="2:13" s="1" customFormat="1" ht="15" hidden="1" customHeight="1" outlineLevel="1" x14ac:dyDescent="0.15">
      <c r="B4688" s="7"/>
      <c r="D4688" s="59" t="s">
        <v>305</v>
      </c>
      <c r="E4688"/>
      <c r="F4688" s="8" t="s">
        <v>18</v>
      </c>
      <c r="H4688" s="29">
        <f>H4686+IF(H4681&lt;H4670, H4687, 0)</f>
        <v>0</v>
      </c>
      <c r="I4688" s="29">
        <f>I4686+IF(I4681&lt;I4670, I4687, 0)</f>
        <v>0</v>
      </c>
      <c r="J4688" s="29">
        <f>J4686+IF(J4681&lt;J4670, J4687, 0)</f>
        <v>0</v>
      </c>
      <c r="K4688" s="29">
        <f>K4686+IF(K4681&lt;K4670, K4687, 0)</f>
        <v>0</v>
      </c>
      <c r="L4688" s="29">
        <f>L4686+IF(L4681&lt;L4670, L4687, 0)</f>
        <v>0</v>
      </c>
    </row>
    <row r="4689" spans="2:13" hidden="1" outlineLevel="1" x14ac:dyDescent="0.15">
      <c r="D4689" s="1"/>
      <c r="E4689" s="1"/>
      <c r="F4689" s="1"/>
      <c r="H4689" s="1"/>
      <c r="I4689" s="1"/>
      <c r="J4689" s="1"/>
      <c r="K4689" s="1"/>
      <c r="L4689" s="1"/>
    </row>
    <row r="4690" spans="2:13" s="1" customFormat="1" ht="18" hidden="1" customHeight="1" outlineLevel="1" x14ac:dyDescent="0.15">
      <c r="B4690" s="7"/>
      <c r="C4690" s="91" t="s">
        <v>10</v>
      </c>
      <c r="D4690" s="91"/>
      <c r="E4690" s="91"/>
      <c r="F4690" s="92"/>
      <c r="G4690" s="92"/>
      <c r="H4690" s="97" t="s">
        <v>4</v>
      </c>
      <c r="I4690" s="92" t="s">
        <v>5</v>
      </c>
      <c r="J4690" s="92" t="s">
        <v>6</v>
      </c>
      <c r="K4690" s="92" t="s">
        <v>257</v>
      </c>
      <c r="L4690" s="92" t="s">
        <v>258</v>
      </c>
      <c r="M4690" s="92"/>
    </row>
    <row r="4691" spans="2:13" ht="10" hidden="1" customHeight="1" outlineLevel="1" x14ac:dyDescent="0.15"/>
    <row r="4692" spans="2:13" s="1" customFormat="1" ht="15" hidden="1" customHeight="1" outlineLevel="1" x14ac:dyDescent="0.15">
      <c r="B4692" s="7"/>
      <c r="D4692" s="9" t="s">
        <v>17</v>
      </c>
      <c r="F4692" s="8" t="s">
        <v>9</v>
      </c>
      <c r="H4692" s="29">
        <f>H4688</f>
        <v>0</v>
      </c>
      <c r="I4692" s="29">
        <f>I4688</f>
        <v>0</v>
      </c>
      <c r="J4692" s="29">
        <f>J4688</f>
        <v>0</v>
      </c>
      <c r="K4692" s="29">
        <f>K4688</f>
        <v>0</v>
      </c>
      <c r="L4692" s="29">
        <f>L4688</f>
        <v>0</v>
      </c>
    </row>
    <row r="4693" spans="2:13" ht="4" hidden="1" customHeight="1" outlineLevel="1" x14ac:dyDescent="0.15">
      <c r="D4693" s="9"/>
      <c r="F4693" s="1"/>
      <c r="H4693" s="1"/>
      <c r="I4693" s="1"/>
      <c r="J4693" s="1"/>
      <c r="K4693" s="1"/>
      <c r="L4693" s="1"/>
    </row>
    <row r="4694" spans="2:13" s="1" customFormat="1" ht="15" hidden="1" customHeight="1" outlineLevel="1" x14ac:dyDescent="0.15">
      <c r="B4694" s="7"/>
      <c r="D4694" s="9" t="s">
        <v>249</v>
      </c>
      <c r="F4694" s="8" t="s">
        <v>9</v>
      </c>
      <c r="H4694" s="29">
        <f>IF(H4681&lt;H4670, H4687, 0)</f>
        <v>0</v>
      </c>
      <c r="I4694" s="29">
        <f>IF(I4681&lt;I4670, I4687, 0)</f>
        <v>0</v>
      </c>
      <c r="J4694" s="29">
        <f>IF(J4681&lt;J4670, J4687, 0)</f>
        <v>0</v>
      </c>
      <c r="K4694" s="29">
        <f>IF(K4681&lt;K4670, K4687, 0)</f>
        <v>0</v>
      </c>
      <c r="L4694" s="29">
        <f>IF(L4681&lt;L4670, L4687, 0)</f>
        <v>0</v>
      </c>
    </row>
    <row r="4695" spans="2:13" ht="4" hidden="1" customHeight="1" outlineLevel="1" x14ac:dyDescent="0.15">
      <c r="D4695" s="9"/>
      <c r="F4695" s="1"/>
      <c r="H4695" s="1"/>
      <c r="I4695" s="1"/>
      <c r="J4695" s="1"/>
      <c r="K4695" s="1"/>
      <c r="L4695" s="1"/>
    </row>
    <row r="4696" spans="2:13" s="1" customFormat="1" ht="15" hidden="1" customHeight="1" outlineLevel="1" x14ac:dyDescent="0.15">
      <c r="B4696" s="7"/>
      <c r="D4696" s="9" t="s">
        <v>11</v>
      </c>
      <c r="F4696" s="8" t="str">
        <f>ReportingCurrencyUnitLables</f>
        <v>USD 000s</v>
      </c>
      <c r="H4696" s="29">
        <f>H4670 * H4688 / 1000</f>
        <v>0</v>
      </c>
      <c r="I4696" s="29">
        <f>I4670 * I4688 / 1000</f>
        <v>0</v>
      </c>
      <c r="J4696" s="29">
        <f>J4670 * J4688 / 1000</f>
        <v>0</v>
      </c>
      <c r="K4696" s="29">
        <f>K4670 * K4688 / 1000</f>
        <v>0</v>
      </c>
      <c r="L4696" s="29">
        <f>L4670 * L4688 / 1000</f>
        <v>0</v>
      </c>
    </row>
    <row r="4697" spans="2:13" ht="4" hidden="1" customHeight="1" outlineLevel="1" x14ac:dyDescent="0.15">
      <c r="D4697" s="9"/>
      <c r="F4697" s="1"/>
      <c r="H4697" s="1"/>
      <c r="I4697" s="1"/>
      <c r="J4697" s="1"/>
      <c r="K4697" s="1"/>
      <c r="L4697" s="1"/>
    </row>
    <row r="4698" spans="2:13" s="1" customFormat="1" ht="15" hidden="1" customHeight="1" outlineLevel="1" x14ac:dyDescent="0.15">
      <c r="B4698" s="7"/>
      <c r="D4698" s="9" t="s">
        <v>13</v>
      </c>
      <c r="F4698" s="8" t="s">
        <v>14</v>
      </c>
      <c r="H4698" s="30">
        <f>IF(H4692=0,0,H4694 / H4692)</f>
        <v>0</v>
      </c>
      <c r="I4698" s="30">
        <f>IF(I4692=0,0,I4694 / I4692)</f>
        <v>0</v>
      </c>
      <c r="J4698" s="30">
        <f>IF(J4692=0,0,J4694 / J4692)</f>
        <v>0</v>
      </c>
      <c r="K4698" s="30">
        <f>IF(K4692=0,0,K4694 / K4692)</f>
        <v>0</v>
      </c>
      <c r="L4698" s="30">
        <f>IF(L4692=0,0,L4694 / L4692)</f>
        <v>0</v>
      </c>
    </row>
    <row r="4699" spans="2:13" ht="4" hidden="1" customHeight="1" outlineLevel="1" x14ac:dyDescent="0.15">
      <c r="D4699" s="9"/>
      <c r="F4699" s="1"/>
      <c r="H4699" s="1"/>
      <c r="I4699" s="1"/>
      <c r="J4699" s="1"/>
      <c r="K4699" s="1"/>
      <c r="L4699" s="1"/>
    </row>
    <row r="4700" spans="2:13" ht="15" hidden="1" customHeight="1" outlineLevel="1" x14ac:dyDescent="0.15">
      <c r="D4700" s="9" t="s">
        <v>302</v>
      </c>
      <c r="F4700" s="8" t="str">
        <f>ReportingCurrencyUnitLables</f>
        <v>USD 000s</v>
      </c>
      <c r="G4700" s="1"/>
      <c r="H4700" s="29">
        <f>MAX(0, H4670-H4681) * H4694 / 1000</f>
        <v>0</v>
      </c>
      <c r="I4700" s="29">
        <f t="shared" ref="I4700:L4700" si="151">MAX(0, I4670-I4681) * I4694 / 1000</f>
        <v>0</v>
      </c>
      <c r="J4700" s="29">
        <f t="shared" si="151"/>
        <v>0</v>
      </c>
      <c r="K4700" s="29">
        <f t="shared" si="151"/>
        <v>0</v>
      </c>
      <c r="L4700" s="29">
        <f t="shared" si="151"/>
        <v>0</v>
      </c>
    </row>
    <row r="4701" spans="2:13" ht="4" hidden="1" customHeight="1" outlineLevel="1" x14ac:dyDescent="0.15">
      <c r="D4701" s="9"/>
      <c r="F4701" s="1"/>
      <c r="H4701" s="1"/>
      <c r="I4701" s="1"/>
      <c r="J4701" s="1"/>
      <c r="K4701" s="1"/>
      <c r="L4701" s="1"/>
    </row>
    <row r="4702" spans="2:13" s="1" customFormat="1" ht="15" hidden="1" customHeight="1" outlineLevel="1" x14ac:dyDescent="0.15">
      <c r="B4702" s="7"/>
      <c r="D4702" s="9" t="s">
        <v>252</v>
      </c>
      <c r="F4702" s="8" t="s">
        <v>250</v>
      </c>
      <c r="H4702" s="30">
        <f>IF(H4696=0, 0, H4700/H4696)</f>
        <v>0</v>
      </c>
      <c r="I4702" s="30">
        <f>IF(I4696=0, 0, I4700/I4696)</f>
        <v>0</v>
      </c>
      <c r="J4702" s="30">
        <f>IF(J4696=0, 0, J4700/J4696)</f>
        <v>0</v>
      </c>
      <c r="K4702" s="30">
        <f>IF(K4696=0, 0, K4700/K4696)</f>
        <v>0</v>
      </c>
      <c r="L4702" s="30">
        <f>IF(L4696=0, 0, L4700/L4696)</f>
        <v>0</v>
      </c>
    </row>
    <row r="4703" spans="2:13" ht="4" hidden="1" customHeight="1" outlineLevel="1" x14ac:dyDescent="0.15">
      <c r="D4703" s="9"/>
      <c r="F4703" s="1"/>
      <c r="H4703" s="1"/>
      <c r="I4703" s="1"/>
      <c r="J4703" s="1"/>
      <c r="K4703" s="1"/>
      <c r="L4703" s="1"/>
    </row>
    <row r="4704" spans="2:13" s="1" customFormat="1" ht="15" hidden="1" customHeight="1" outlineLevel="1" x14ac:dyDescent="0.15">
      <c r="B4704" s="7"/>
      <c r="C4704" s="7"/>
      <c r="D4704" s="9" t="s">
        <v>251</v>
      </c>
      <c r="F4704" s="8" t="s">
        <v>259</v>
      </c>
      <c r="H4704" s="31"/>
      <c r="I4704" s="30">
        <f>IF(H4702=0, 0, -(I4702-H4702) / H4702)</f>
        <v>0</v>
      </c>
      <c r="J4704" s="30">
        <f>IF(I4702=0, 0, -(J4702-I4702) / I4702)</f>
        <v>0</v>
      </c>
      <c r="K4704" s="30">
        <f>IF(J4702=0, 0, -(K4702-J4702) / J4702)</f>
        <v>0</v>
      </c>
      <c r="L4704" s="30">
        <f>IF(K4702=0, 0, -(L4702-K4702) / K4702)</f>
        <v>0</v>
      </c>
    </row>
    <row r="4705" spans="2:14" hidden="1" outlineLevel="1" x14ac:dyDescent="0.15"/>
    <row r="4706" spans="2:14" s="1" customFormat="1" ht="18" hidden="1" customHeight="1" outlineLevel="1" x14ac:dyDescent="0.15">
      <c r="B4706" s="7"/>
      <c r="C4706" s="91" t="s">
        <v>241</v>
      </c>
      <c r="D4706" s="91"/>
      <c r="E4706" s="93">
        <f>IF(AND(J4657 = "Yes", OR(ISBLANK(Worker_Type_Filter), Worker_Type_Filter = H4662),
 OR(ISBLANK(Country_Filter), Country_Filter = J4662)), 1, 0)</f>
        <v>1</v>
      </c>
      <c r="F4706" s="92"/>
      <c r="G4706" s="92"/>
      <c r="H4706" s="92" t="s">
        <v>4</v>
      </c>
      <c r="I4706" s="92" t="s">
        <v>5</v>
      </c>
      <c r="J4706" s="92" t="s">
        <v>6</v>
      </c>
      <c r="K4706" s="92" t="s">
        <v>257</v>
      </c>
      <c r="L4706" s="92" t="s">
        <v>258</v>
      </c>
      <c r="M4706" s="92"/>
    </row>
    <row r="4707" spans="2:14" ht="10" hidden="1" customHeight="1" outlineLevel="1" x14ac:dyDescent="0.15">
      <c r="C4707" s="43" t="s">
        <v>248</v>
      </c>
    </row>
    <row r="4708" spans="2:14" ht="4" hidden="1" customHeight="1" outlineLevel="1" x14ac:dyDescent="0.15"/>
    <row r="4709" spans="2:14" s="1" customFormat="1" ht="15" hidden="1" customHeight="1" outlineLevel="1" x14ac:dyDescent="0.15">
      <c r="B4709" s="7"/>
      <c r="C4709" s="19">
        <v>1</v>
      </c>
      <c r="D4709" s="9" t="s">
        <v>17</v>
      </c>
      <c r="F4709" s="8" t="s">
        <v>9</v>
      </c>
      <c r="H4709" s="29">
        <f>H4692 * $E4706</f>
        <v>0</v>
      </c>
      <c r="I4709" s="29">
        <f>I4692 * $E4706</f>
        <v>0</v>
      </c>
      <c r="J4709" s="29">
        <f>J4692 * $E4706</f>
        <v>0</v>
      </c>
      <c r="K4709" s="29">
        <f>K4692 * $E4706</f>
        <v>0</v>
      </c>
      <c r="L4709" s="29">
        <f>L4692 * $E4706</f>
        <v>0</v>
      </c>
    </row>
    <row r="4710" spans="2:14" ht="4" hidden="1" customHeight="1" outlineLevel="1" x14ac:dyDescent="0.15">
      <c r="D4710" s="9"/>
      <c r="F4710" s="1"/>
      <c r="H4710" s="1"/>
      <c r="I4710" s="1"/>
      <c r="J4710" s="1"/>
      <c r="K4710" s="1"/>
      <c r="L4710" s="1"/>
    </row>
    <row r="4711" spans="2:14" s="1" customFormat="1" ht="15" hidden="1" customHeight="1" outlineLevel="1" x14ac:dyDescent="0.15">
      <c r="B4711" s="7"/>
      <c r="C4711" s="19">
        <v>2</v>
      </c>
      <c r="D4711" s="9" t="s">
        <v>249</v>
      </c>
      <c r="F4711" s="8" t="s">
        <v>9</v>
      </c>
      <c r="H4711" s="29">
        <f>H4694 * $E4706</f>
        <v>0</v>
      </c>
      <c r="I4711" s="29">
        <f>I4694 * $E4706</f>
        <v>0</v>
      </c>
      <c r="J4711" s="29">
        <f>J4694 * $E4706</f>
        <v>0</v>
      </c>
      <c r="K4711" s="29">
        <f>K4694 * $E4706</f>
        <v>0</v>
      </c>
      <c r="L4711" s="29">
        <f>L4694 * $E4706</f>
        <v>0</v>
      </c>
    </row>
    <row r="4712" spans="2:14" ht="4" hidden="1" customHeight="1" outlineLevel="1" x14ac:dyDescent="0.15">
      <c r="D4712" s="9"/>
      <c r="F4712" s="1"/>
      <c r="H4712" s="1"/>
      <c r="I4712" s="1"/>
      <c r="J4712" s="1"/>
      <c r="K4712" s="1"/>
      <c r="L4712" s="1"/>
    </row>
    <row r="4713" spans="2:14" s="1" customFormat="1" ht="15" hidden="1" customHeight="1" outlineLevel="1" x14ac:dyDescent="0.15">
      <c r="B4713" s="7"/>
      <c r="C4713" s="19">
        <v>3</v>
      </c>
      <c r="D4713" s="9" t="s">
        <v>11</v>
      </c>
      <c r="F4713" s="8" t="str">
        <f>ReportingCurrencyUnitLables</f>
        <v>USD 000s</v>
      </c>
      <c r="H4713" s="29">
        <f>H4696 * $E4706</f>
        <v>0</v>
      </c>
      <c r="I4713" s="29">
        <f>I4696 * $E4706</f>
        <v>0</v>
      </c>
      <c r="J4713" s="29">
        <f>J4696 * $E4706</f>
        <v>0</v>
      </c>
      <c r="K4713" s="29">
        <f>K4696 * $E4706</f>
        <v>0</v>
      </c>
      <c r="L4713" s="29">
        <f>L4696 * $E4706</f>
        <v>0</v>
      </c>
    </row>
    <row r="4714" spans="2:14" ht="4" hidden="1" customHeight="1" outlineLevel="1" x14ac:dyDescent="0.15">
      <c r="D4714" s="9"/>
      <c r="F4714" s="1"/>
      <c r="H4714" s="1"/>
      <c r="I4714" s="1"/>
      <c r="J4714" s="1"/>
      <c r="K4714" s="1"/>
      <c r="L4714" s="1"/>
    </row>
    <row r="4715" spans="2:14" s="1" customFormat="1" ht="15" hidden="1" customHeight="1" outlineLevel="1" x14ac:dyDescent="0.15">
      <c r="B4715" s="7"/>
      <c r="C4715" s="19">
        <v>4</v>
      </c>
      <c r="D4715" s="9" t="s">
        <v>256</v>
      </c>
      <c r="F4715" s="8" t="str">
        <f>ReportingCurrencyUnitLables</f>
        <v>USD 000s</v>
      </c>
      <c r="H4715" s="29">
        <f>H4700 * $E4706</f>
        <v>0</v>
      </c>
      <c r="I4715" s="29">
        <f>I4700 * $E4706</f>
        <v>0</v>
      </c>
      <c r="J4715" s="29">
        <f>J4700 * $E4706</f>
        <v>0</v>
      </c>
      <c r="K4715" s="29">
        <f>K4700 * $E4706</f>
        <v>0</v>
      </c>
      <c r="L4715" s="29">
        <f>L4700 * $E4706</f>
        <v>0</v>
      </c>
    </row>
    <row r="4716" spans="2:14" ht="4" hidden="1" customHeight="1" outlineLevel="1" x14ac:dyDescent="0.15">
      <c r="D4716" s="9"/>
      <c r="F4716" s="1"/>
      <c r="H4716" s="1"/>
      <c r="I4716" s="1"/>
      <c r="J4716" s="1"/>
      <c r="K4716" s="1"/>
      <c r="L4716" s="1"/>
    </row>
    <row r="4717" spans="2:14" ht="10" hidden="1" customHeight="1" outlineLevel="1" x14ac:dyDescent="0.15">
      <c r="B4717" s="44"/>
      <c r="C4717" s="41"/>
      <c r="D4717" s="41"/>
      <c r="E4717" s="41"/>
      <c r="F4717" s="41"/>
      <c r="G4717" s="41"/>
      <c r="H4717" s="41"/>
      <c r="I4717" s="45"/>
      <c r="J4717" s="45"/>
      <c r="K4717" s="45"/>
      <c r="L4717" s="41"/>
      <c r="M4717" s="41"/>
      <c r="N4717" s="1"/>
    </row>
    <row r="4718" spans="2:14" ht="10" customHeight="1" x14ac:dyDescent="0.15">
      <c r="B4718" s="44"/>
      <c r="C4718" s="41"/>
      <c r="D4718" s="41"/>
      <c r="E4718" s="41"/>
      <c r="F4718" s="41"/>
      <c r="G4718" s="41"/>
      <c r="H4718" s="41"/>
      <c r="I4718" s="45"/>
      <c r="J4718" s="45"/>
      <c r="K4718" s="45"/>
      <c r="L4718" s="41"/>
      <c r="M4718" s="41"/>
      <c r="N4718" s="1"/>
    </row>
    <row r="4719" spans="2:14" s="1" customFormat="1" ht="19" collapsed="1" x14ac:dyDescent="0.15">
      <c r="B4719" s="83" cm="1">
        <f t="array" aca="1" ref="B4719" ca="1">MAX($B$2:OFFSET(B4719,-1,0)+1)</f>
        <v>77</v>
      </c>
      <c r="C4719" s="84" t="str">
        <f>UPPER(J4724) &amp;" / " &amp; K4724  &amp; " / " &amp; L4724 &amp; " / " &amp; H4724</f>
        <v xml:space="preserve"> /  /  / </v>
      </c>
      <c r="D4719" s="84"/>
      <c r="E4719" s="41"/>
      <c r="F4719" s="41"/>
      <c r="G4719" s="41"/>
      <c r="H4719" s="61" t="str">
        <f>IF(COUNTIF(E4721:E4777, "!")&gt;0, "!", "")</f>
        <v/>
      </c>
      <c r="I4719" s="18" t="s">
        <v>240</v>
      </c>
      <c r="J4719" s="2" t="s">
        <v>210</v>
      </c>
      <c r="K4719" s="18" t="s">
        <v>267</v>
      </c>
      <c r="L4719" s="42">
        <f>E4768</f>
        <v>1</v>
      </c>
      <c r="M4719" s="41"/>
    </row>
    <row r="4720" spans="2:14" s="1" customFormat="1" ht="4" hidden="1" customHeight="1" outlineLevel="1" x14ac:dyDescent="0.15">
      <c r="B4720" s="88"/>
      <c r="C4720" s="89"/>
      <c r="D4720" s="89"/>
      <c r="E4720" s="89"/>
      <c r="F4720" s="89"/>
      <c r="G4720" s="89"/>
      <c r="H4720" s="89"/>
      <c r="I4720" s="90"/>
      <c r="J4720" s="90"/>
      <c r="K4720" s="90"/>
      <c r="L4720" s="89"/>
      <c r="M4720" s="89"/>
    </row>
    <row r="4721" spans="2:13" ht="10" hidden="1" customHeight="1" outlineLevel="1" x14ac:dyDescent="0.15"/>
    <row r="4722" spans="2:13" ht="15" hidden="1" customHeight="1" outlineLevel="1" x14ac:dyDescent="0.15">
      <c r="D4722" s="1"/>
      <c r="E4722" s="1"/>
      <c r="H4722" s="4" t="s">
        <v>1</v>
      </c>
      <c r="J4722" s="4" t="s">
        <v>0</v>
      </c>
      <c r="K4722" s="4" t="s">
        <v>209</v>
      </c>
      <c r="L4722" s="4" t="s">
        <v>264</v>
      </c>
    </row>
    <row r="4723" spans="2:13" ht="5" hidden="1" customHeight="1" outlineLevel="1" x14ac:dyDescent="0.15">
      <c r="D4723" s="1"/>
      <c r="E4723" s="1"/>
      <c r="H4723" s="1"/>
      <c r="J4723" s="1"/>
      <c r="K4723" s="1"/>
      <c r="L4723" s="1"/>
    </row>
    <row r="4724" spans="2:13" ht="15" hidden="1" customHeight="1" outlineLevel="1" x14ac:dyDescent="0.15">
      <c r="D4724" s="9" t="s">
        <v>2</v>
      </c>
      <c r="E4724" s="1"/>
      <c r="H4724" s="2"/>
      <c r="J4724" s="2"/>
      <c r="K4724" s="2"/>
      <c r="L4724" s="2"/>
    </row>
    <row r="4725" spans="2:13" hidden="1" outlineLevel="1" x14ac:dyDescent="0.15">
      <c r="D4725" s="1"/>
      <c r="E4725" s="1"/>
      <c r="F4725" s="1"/>
      <c r="H4725" s="1"/>
      <c r="I4725" s="1"/>
      <c r="J4725" s="1"/>
      <c r="K4725" s="1"/>
      <c r="L4725" s="1"/>
    </row>
    <row r="4726" spans="2:13" s="1" customFormat="1" ht="18" hidden="1" customHeight="1" outlineLevel="1" x14ac:dyDescent="0.15">
      <c r="B4726" s="7"/>
      <c r="C4726" s="91" t="s">
        <v>3</v>
      </c>
      <c r="D4726" s="91"/>
      <c r="E4726" s="91"/>
      <c r="F4726" s="92"/>
      <c r="G4726" s="92"/>
      <c r="H4726" s="92" t="s">
        <v>4</v>
      </c>
      <c r="I4726" s="92" t="s">
        <v>5</v>
      </c>
      <c r="J4726" s="92" t="s">
        <v>6</v>
      </c>
      <c r="K4726" s="92" t="s">
        <v>257</v>
      </c>
      <c r="L4726" s="92" t="s">
        <v>258</v>
      </c>
      <c r="M4726" s="92"/>
    </row>
    <row r="4727" spans="2:13" ht="10" hidden="1" customHeight="1" outlineLevel="1" x14ac:dyDescent="0.15">
      <c r="H4727" s="1"/>
      <c r="I4727" s="1"/>
      <c r="J4727" s="1"/>
      <c r="K4727" s="1"/>
      <c r="L4727" s="1"/>
    </row>
    <row r="4728" spans="2:13" s="1" customFormat="1" ht="15" hidden="1" customHeight="1" outlineLevel="1" x14ac:dyDescent="0.15">
      <c r="B4728" s="7"/>
      <c r="D4728" s="9" t="s">
        <v>3</v>
      </c>
      <c r="F4728" s="17" t="s">
        <v>321</v>
      </c>
      <c r="H4728" s="22"/>
      <c r="I4728" s="22"/>
      <c r="J4728" s="22"/>
      <c r="K4728" s="22"/>
      <c r="L4728" s="22"/>
    </row>
    <row r="4729" spans="2:13" ht="4" hidden="1" customHeight="1" outlineLevel="1" x14ac:dyDescent="0.15">
      <c r="D4729" s="1"/>
      <c r="E4729" s="1"/>
      <c r="F4729" s="1"/>
      <c r="H4729" s="1"/>
      <c r="I4729" s="1"/>
      <c r="J4729" s="1"/>
      <c r="K4729" s="1"/>
      <c r="L4729" s="1"/>
    </row>
    <row r="4730" spans="2:13" s="1" customFormat="1" ht="15" hidden="1" customHeight="1" outlineLevel="1" x14ac:dyDescent="0.15">
      <c r="B4730" s="7"/>
      <c r="D4730" s="9" t="s">
        <v>246</v>
      </c>
      <c r="F4730" s="8" t="str">
        <f>F4732 &amp; ":" &amp; F4728</f>
        <v>USD:[currency code]</v>
      </c>
      <c r="H4730" s="24"/>
      <c r="I4730" s="24"/>
      <c r="J4730" s="24"/>
      <c r="K4730" s="24"/>
      <c r="L4730" s="24"/>
    </row>
    <row r="4731" spans="2:13" ht="4" hidden="1" customHeight="1" outlineLevel="1" x14ac:dyDescent="0.15">
      <c r="D4731" s="1"/>
      <c r="E4731" s="1"/>
      <c r="F4731" s="1"/>
      <c r="H4731" s="1"/>
      <c r="I4731" s="1"/>
      <c r="J4731" s="1"/>
      <c r="K4731" s="1"/>
      <c r="L4731" s="1"/>
    </row>
    <row r="4732" spans="2:13" s="1" customFormat="1" ht="15" hidden="1" customHeight="1" outlineLevel="1" x14ac:dyDescent="0.15">
      <c r="B4732" s="7"/>
      <c r="D4732" s="9" t="s">
        <v>16</v>
      </c>
      <c r="F4732" s="8" t="str">
        <f>ReportingCurrency</f>
        <v>USD</v>
      </c>
      <c r="H4732" s="28">
        <f>IF(H4730=0, 0, H4728/H4730)</f>
        <v>0</v>
      </c>
      <c r="I4732" s="28">
        <f>IF(I4730=0, 0, I4728/I4730)</f>
        <v>0</v>
      </c>
      <c r="J4732" s="28">
        <f>IF(J4730=0, 0, J4728/J4730)</f>
        <v>0</v>
      </c>
      <c r="K4732" s="28">
        <f>IF(K4730=0, 0, K4728/K4730)</f>
        <v>0</v>
      </c>
      <c r="L4732" s="28">
        <f>IF(L4730=0, 0, L4728/L4730)</f>
        <v>0</v>
      </c>
    </row>
    <row r="4733" spans="2:13" ht="4" hidden="1" customHeight="1" outlineLevel="1" x14ac:dyDescent="0.15">
      <c r="D4733" s="1"/>
      <c r="E4733" s="1"/>
      <c r="F4733" s="1"/>
      <c r="H4733" s="1"/>
      <c r="I4733" s="1"/>
      <c r="J4733" s="1"/>
      <c r="K4733" s="1"/>
      <c r="L4733" s="1"/>
    </row>
    <row r="4734" spans="2:13" s="1" customFormat="1" ht="15" hidden="1" customHeight="1" outlineLevel="1" x14ac:dyDescent="0.15">
      <c r="B4734" s="7"/>
      <c r="D4734" s="9" t="s">
        <v>253</v>
      </c>
      <c r="F4734" s="8" t="s">
        <v>254</v>
      </c>
      <c r="H4734" s="2"/>
      <c r="I4734" s="2"/>
      <c r="J4734" s="2"/>
      <c r="K4734" s="2"/>
      <c r="L4734" s="2"/>
    </row>
    <row r="4735" spans="2:13" ht="4" hidden="1" customHeight="1" outlineLevel="1" x14ac:dyDescent="0.15">
      <c r="D4735" s="1"/>
      <c r="E4735" s="1"/>
      <c r="F4735" s="1"/>
      <c r="H4735" s="1"/>
      <c r="I4735" s="1"/>
      <c r="J4735" s="1"/>
      <c r="K4735" s="1"/>
      <c r="L4735" s="1"/>
    </row>
    <row r="4736" spans="2:13" s="1" customFormat="1" ht="15" hidden="1" customHeight="1" outlineLevel="1" x14ac:dyDescent="0.15">
      <c r="B4736" s="7"/>
      <c r="D4736" s="9" t="s">
        <v>280</v>
      </c>
      <c r="F4736" s="8" t="s">
        <v>255</v>
      </c>
      <c r="H4736" s="25"/>
      <c r="I4736" s="25"/>
      <c r="J4736" s="25"/>
      <c r="K4736" s="25"/>
      <c r="L4736" s="25"/>
    </row>
    <row r="4737" spans="2:13" hidden="1" outlineLevel="1" x14ac:dyDescent="0.15">
      <c r="D4737" s="1"/>
      <c r="E4737" s="1"/>
      <c r="F4737" s="1"/>
      <c r="H4737" s="1"/>
      <c r="I4737" s="1"/>
      <c r="J4737" s="1"/>
      <c r="K4737" s="1"/>
      <c r="L4737" s="1"/>
    </row>
    <row r="4738" spans="2:13" s="1" customFormat="1" ht="18" hidden="1" customHeight="1" outlineLevel="1" x14ac:dyDescent="0.15">
      <c r="B4738" s="7"/>
      <c r="C4738" s="91" t="s">
        <v>311</v>
      </c>
      <c r="D4738" s="91"/>
      <c r="E4738" s="91"/>
      <c r="F4738" s="92"/>
      <c r="G4738" s="92"/>
      <c r="H4738" s="92" t="s">
        <v>4</v>
      </c>
      <c r="I4738" s="92" t="s">
        <v>5</v>
      </c>
      <c r="J4738" s="92" t="s">
        <v>6</v>
      </c>
      <c r="K4738" s="92" t="s">
        <v>257</v>
      </c>
      <c r="L4738" s="92" t="s">
        <v>258</v>
      </c>
      <c r="M4738" s="92"/>
    </row>
    <row r="4739" spans="2:13" ht="10" hidden="1" customHeight="1" outlineLevel="1" x14ac:dyDescent="0.15">
      <c r="H4739" s="1"/>
      <c r="I4739" s="1"/>
      <c r="J4739" s="1"/>
      <c r="K4739" s="1"/>
      <c r="L4739" s="1"/>
    </row>
    <row r="4740" spans="2:13" s="1" customFormat="1" ht="15" hidden="1" customHeight="1" outlineLevel="1" x14ac:dyDescent="0.15">
      <c r="B4740" s="7"/>
      <c r="C4740" s="62"/>
      <c r="D4740" s="9" t="s">
        <v>318</v>
      </c>
      <c r="E4740"/>
      <c r="F4740" s="58" t="str">
        <f>F4728</f>
        <v>[currency code]</v>
      </c>
      <c r="H4740" s="23"/>
      <c r="I4740" s="23"/>
      <c r="J4740" s="23"/>
      <c r="K4740" s="23"/>
      <c r="L4740" s="23"/>
    </row>
    <row r="4741" spans="2:13" ht="10" hidden="1" customHeight="1" outlineLevel="1" x14ac:dyDescent="0.15">
      <c r="D4741" s="1"/>
      <c r="F4741" s="1"/>
      <c r="H4741" s="1"/>
      <c r="I4741" s="1"/>
      <c r="J4741" s="1"/>
      <c r="K4741" s="1"/>
      <c r="L4741" s="1"/>
    </row>
    <row r="4742" spans="2:13" ht="15" hidden="1" customHeight="1" outlineLevel="1" x14ac:dyDescent="0.15">
      <c r="D4742" s="60"/>
      <c r="F4742" s="1"/>
      <c r="H4742" s="98" t="s">
        <v>312</v>
      </c>
      <c r="I4742" s="1"/>
      <c r="J4742" s="1"/>
      <c r="K4742" s="1"/>
      <c r="L4742" s="1"/>
    </row>
    <row r="4743" spans="2:13" s="1" customFormat="1" ht="15" hidden="1" customHeight="1" outlineLevel="1" x14ac:dyDescent="0.15">
      <c r="B4743" s="7"/>
      <c r="D4743" s="9" t="s">
        <v>319</v>
      </c>
      <c r="E4743"/>
      <c r="F4743" s="8" t="str">
        <f t="shared" ref="F4743" si="152">ReportingCurrency</f>
        <v>USD</v>
      </c>
      <c r="H4743" s="28">
        <f>IF(H4730=0, 0, H4740/H4730)</f>
        <v>0</v>
      </c>
      <c r="I4743" s="28">
        <f>IF(I4730=0, 0, I4740/I4730)</f>
        <v>0</v>
      </c>
      <c r="J4743" s="28">
        <f>IF(J4730=0, 0, J4740/J4730)</f>
        <v>0</v>
      </c>
      <c r="K4743" s="28">
        <f>IF(K4730=0, 0, K4740/K4730)</f>
        <v>0</v>
      </c>
      <c r="L4743" s="28">
        <f>IF(L4730=0, 0, L4740/L4730)</f>
        <v>0</v>
      </c>
    </row>
    <row r="4744" spans="2:13" hidden="1" outlineLevel="1" x14ac:dyDescent="0.15"/>
    <row r="4745" spans="2:13" s="1" customFormat="1" ht="18" hidden="1" customHeight="1" outlineLevel="1" x14ac:dyDescent="0.15">
      <c r="B4745" s="7"/>
      <c r="C4745" s="91" t="s">
        <v>8</v>
      </c>
      <c r="D4745" s="91"/>
      <c r="E4745" s="91"/>
      <c r="F4745" s="92"/>
      <c r="G4745" s="92"/>
      <c r="H4745" s="92" t="s">
        <v>4</v>
      </c>
      <c r="I4745" s="92" t="s">
        <v>5</v>
      </c>
      <c r="J4745" s="92" t="s">
        <v>6</v>
      </c>
      <c r="K4745" s="92" t="s">
        <v>257</v>
      </c>
      <c r="L4745" s="92" t="s">
        <v>258</v>
      </c>
      <c r="M4745" s="92"/>
    </row>
    <row r="4746" spans="2:13" ht="10" hidden="1" customHeight="1" outlineLevel="1" x14ac:dyDescent="0.15">
      <c r="H4746" s="1"/>
      <c r="I4746" s="1"/>
      <c r="J4746" s="1"/>
      <c r="K4746" s="1"/>
      <c r="L4746" s="1"/>
    </row>
    <row r="4747" spans="2:13" ht="15" hidden="1" customHeight="1" outlineLevel="1" x14ac:dyDescent="0.15">
      <c r="D4747" s="9" t="s">
        <v>8</v>
      </c>
      <c r="F4747" s="1"/>
      <c r="H4747" s="99" t="str" cm="1">
        <f t="array" ref="H4747">IF(OR(E4748:E4749 = "!"), "Red alert = missing data","")</f>
        <v/>
      </c>
      <c r="I4747" s="1"/>
      <c r="J4747" s="1"/>
      <c r="K4747" s="1"/>
      <c r="L4747" s="1"/>
    </row>
    <row r="4748" spans="2:13" s="1" customFormat="1" ht="15" hidden="1" customHeight="1" outlineLevel="1" x14ac:dyDescent="0.15">
      <c r="B4748" s="7"/>
      <c r="D4748" s="59" t="s">
        <v>309</v>
      </c>
      <c r="E4748" s="61" t="str" cm="1">
        <f t="array" ref="E4748">IF(MAX((H4743:L4743&gt;=H4732:L4732) * (H4743:L4743 &lt;&gt; 0) * (H4748:L4748=0)) &gt;0, "!", "")</f>
        <v/>
      </c>
      <c r="F4748" s="8" t="s">
        <v>18</v>
      </c>
      <c r="H4748" s="23"/>
      <c r="I4748" s="23"/>
      <c r="J4748" s="23"/>
      <c r="K4748" s="23"/>
      <c r="L4748" s="23"/>
    </row>
    <row r="4749" spans="2:13" s="1" customFormat="1" ht="15" hidden="1" customHeight="1" outlineLevel="1" x14ac:dyDescent="0.15">
      <c r="B4749" s="7"/>
      <c r="D4749" s="59" t="s">
        <v>310</v>
      </c>
      <c r="E4749" s="61" t="str" cm="1">
        <f t="array" ref="E4749">IF(MAX((H4743:L4743&lt;H4732:L4732) * (H4743:L4743 &lt;&gt; 0) * (H4749:L4749=0)) &gt;0, "!", "")</f>
        <v/>
      </c>
      <c r="F4749" s="8" t="s">
        <v>18</v>
      </c>
      <c r="H4749" s="23"/>
      <c r="I4749" s="23"/>
      <c r="J4749" s="23"/>
      <c r="K4749" s="23"/>
      <c r="L4749" s="23"/>
    </row>
    <row r="4750" spans="2:13" s="1" customFormat="1" ht="15" hidden="1" customHeight="1" outlineLevel="1" x14ac:dyDescent="0.15">
      <c r="B4750" s="7"/>
      <c r="D4750" s="59" t="s">
        <v>305</v>
      </c>
      <c r="E4750"/>
      <c r="F4750" s="8" t="s">
        <v>18</v>
      </c>
      <c r="H4750" s="29">
        <f>H4748+IF(H4743&lt;H4732, H4749, 0)</f>
        <v>0</v>
      </c>
      <c r="I4750" s="29">
        <f>I4748+IF(I4743&lt;I4732, I4749, 0)</f>
        <v>0</v>
      </c>
      <c r="J4750" s="29">
        <f>J4748+IF(J4743&lt;J4732, J4749, 0)</f>
        <v>0</v>
      </c>
      <c r="K4750" s="29">
        <f>K4748+IF(K4743&lt;K4732, K4749, 0)</f>
        <v>0</v>
      </c>
      <c r="L4750" s="29">
        <f>L4748+IF(L4743&lt;L4732, L4749, 0)</f>
        <v>0</v>
      </c>
    </row>
    <row r="4751" spans="2:13" hidden="1" outlineLevel="1" x14ac:dyDescent="0.15">
      <c r="D4751" s="1"/>
      <c r="E4751" s="1"/>
      <c r="F4751" s="1"/>
      <c r="H4751" s="1"/>
      <c r="I4751" s="1"/>
      <c r="J4751" s="1"/>
      <c r="K4751" s="1"/>
      <c r="L4751" s="1"/>
    </row>
    <row r="4752" spans="2:13" s="1" customFormat="1" ht="18" hidden="1" customHeight="1" outlineLevel="1" x14ac:dyDescent="0.15">
      <c r="B4752" s="7"/>
      <c r="C4752" s="91" t="s">
        <v>10</v>
      </c>
      <c r="D4752" s="91"/>
      <c r="E4752" s="91"/>
      <c r="F4752" s="92"/>
      <c r="G4752" s="92"/>
      <c r="H4752" s="97" t="s">
        <v>4</v>
      </c>
      <c r="I4752" s="92" t="s">
        <v>5</v>
      </c>
      <c r="J4752" s="92" t="s">
        <v>6</v>
      </c>
      <c r="K4752" s="92" t="s">
        <v>257</v>
      </c>
      <c r="L4752" s="92" t="s">
        <v>258</v>
      </c>
      <c r="M4752" s="92"/>
    </row>
    <row r="4753" spans="2:13" ht="10" hidden="1" customHeight="1" outlineLevel="1" x14ac:dyDescent="0.15"/>
    <row r="4754" spans="2:13" s="1" customFormat="1" ht="15" hidden="1" customHeight="1" outlineLevel="1" x14ac:dyDescent="0.15">
      <c r="B4754" s="7"/>
      <c r="D4754" s="9" t="s">
        <v>17</v>
      </c>
      <c r="F4754" s="8" t="s">
        <v>9</v>
      </c>
      <c r="H4754" s="29">
        <f>H4750</f>
        <v>0</v>
      </c>
      <c r="I4754" s="29">
        <f>I4750</f>
        <v>0</v>
      </c>
      <c r="J4754" s="29">
        <f>J4750</f>
        <v>0</v>
      </c>
      <c r="K4754" s="29">
        <f>K4750</f>
        <v>0</v>
      </c>
      <c r="L4754" s="29">
        <f>L4750</f>
        <v>0</v>
      </c>
    </row>
    <row r="4755" spans="2:13" ht="4" hidden="1" customHeight="1" outlineLevel="1" x14ac:dyDescent="0.15">
      <c r="D4755" s="9"/>
      <c r="F4755" s="1"/>
      <c r="H4755" s="1"/>
      <c r="I4755" s="1"/>
      <c r="J4755" s="1"/>
      <c r="K4755" s="1"/>
      <c r="L4755" s="1"/>
    </row>
    <row r="4756" spans="2:13" s="1" customFormat="1" ht="15" hidden="1" customHeight="1" outlineLevel="1" x14ac:dyDescent="0.15">
      <c r="B4756" s="7"/>
      <c r="D4756" s="9" t="s">
        <v>249</v>
      </c>
      <c r="F4756" s="8" t="s">
        <v>9</v>
      </c>
      <c r="H4756" s="29">
        <f>IF(H4743&lt;H4732, H4749, 0)</f>
        <v>0</v>
      </c>
      <c r="I4756" s="29">
        <f>IF(I4743&lt;I4732, I4749, 0)</f>
        <v>0</v>
      </c>
      <c r="J4756" s="29">
        <f>IF(J4743&lt;J4732, J4749, 0)</f>
        <v>0</v>
      </c>
      <c r="K4756" s="29">
        <f>IF(K4743&lt;K4732, K4749, 0)</f>
        <v>0</v>
      </c>
      <c r="L4756" s="29">
        <f>IF(L4743&lt;L4732, L4749, 0)</f>
        <v>0</v>
      </c>
    </row>
    <row r="4757" spans="2:13" ht="4" hidden="1" customHeight="1" outlineLevel="1" x14ac:dyDescent="0.15">
      <c r="D4757" s="9"/>
      <c r="F4757" s="1"/>
      <c r="H4757" s="1"/>
      <c r="I4757" s="1"/>
      <c r="J4757" s="1"/>
      <c r="K4757" s="1"/>
      <c r="L4757" s="1"/>
    </row>
    <row r="4758" spans="2:13" s="1" customFormat="1" ht="15" hidden="1" customHeight="1" outlineLevel="1" x14ac:dyDescent="0.15">
      <c r="B4758" s="7"/>
      <c r="D4758" s="9" t="s">
        <v>11</v>
      </c>
      <c r="F4758" s="8" t="str">
        <f>ReportingCurrencyUnitLables</f>
        <v>USD 000s</v>
      </c>
      <c r="H4758" s="29">
        <f>H4732 * H4750 / 1000</f>
        <v>0</v>
      </c>
      <c r="I4758" s="29">
        <f>I4732 * I4750 / 1000</f>
        <v>0</v>
      </c>
      <c r="J4758" s="29">
        <f>J4732 * J4750 / 1000</f>
        <v>0</v>
      </c>
      <c r="K4758" s="29">
        <f>K4732 * K4750 / 1000</f>
        <v>0</v>
      </c>
      <c r="L4758" s="29">
        <f>L4732 * L4750 / 1000</f>
        <v>0</v>
      </c>
    </row>
    <row r="4759" spans="2:13" ht="4" hidden="1" customHeight="1" outlineLevel="1" x14ac:dyDescent="0.15">
      <c r="D4759" s="9"/>
      <c r="F4759" s="1"/>
      <c r="H4759" s="1"/>
      <c r="I4759" s="1"/>
      <c r="J4759" s="1"/>
      <c r="K4759" s="1"/>
      <c r="L4759" s="1"/>
    </row>
    <row r="4760" spans="2:13" s="1" customFormat="1" ht="15" hidden="1" customHeight="1" outlineLevel="1" x14ac:dyDescent="0.15">
      <c r="B4760" s="7"/>
      <c r="D4760" s="9" t="s">
        <v>13</v>
      </c>
      <c r="F4760" s="8" t="s">
        <v>14</v>
      </c>
      <c r="H4760" s="30">
        <f>IF(H4754=0,0,H4756 / H4754)</f>
        <v>0</v>
      </c>
      <c r="I4760" s="30">
        <f>IF(I4754=0,0,I4756 / I4754)</f>
        <v>0</v>
      </c>
      <c r="J4760" s="30">
        <f>IF(J4754=0,0,J4756 / J4754)</f>
        <v>0</v>
      </c>
      <c r="K4760" s="30">
        <f>IF(K4754=0,0,K4756 / K4754)</f>
        <v>0</v>
      </c>
      <c r="L4760" s="30">
        <f>IF(L4754=0,0,L4756 / L4754)</f>
        <v>0</v>
      </c>
    </row>
    <row r="4761" spans="2:13" ht="4" hidden="1" customHeight="1" outlineLevel="1" x14ac:dyDescent="0.15">
      <c r="D4761" s="9"/>
      <c r="F4761" s="1"/>
      <c r="H4761" s="1"/>
      <c r="I4761" s="1"/>
      <c r="J4761" s="1"/>
      <c r="K4761" s="1"/>
      <c r="L4761" s="1"/>
    </row>
    <row r="4762" spans="2:13" ht="15" hidden="1" customHeight="1" outlineLevel="1" x14ac:dyDescent="0.15">
      <c r="D4762" s="9" t="s">
        <v>302</v>
      </c>
      <c r="F4762" s="8" t="str">
        <f>ReportingCurrencyUnitLables</f>
        <v>USD 000s</v>
      </c>
      <c r="G4762" s="1"/>
      <c r="H4762" s="29">
        <f>MAX(0, H4732-H4743) * H4756 / 1000</f>
        <v>0</v>
      </c>
      <c r="I4762" s="29">
        <f t="shared" ref="I4762:L4762" si="153">MAX(0, I4732-I4743) * I4756 / 1000</f>
        <v>0</v>
      </c>
      <c r="J4762" s="29">
        <f t="shared" si="153"/>
        <v>0</v>
      </c>
      <c r="K4762" s="29">
        <f t="shared" si="153"/>
        <v>0</v>
      </c>
      <c r="L4762" s="29">
        <f t="shared" si="153"/>
        <v>0</v>
      </c>
    </row>
    <row r="4763" spans="2:13" ht="4" hidden="1" customHeight="1" outlineLevel="1" x14ac:dyDescent="0.15">
      <c r="D4763" s="9"/>
      <c r="F4763" s="1"/>
      <c r="H4763" s="1"/>
      <c r="I4763" s="1"/>
      <c r="J4763" s="1"/>
      <c r="K4763" s="1"/>
      <c r="L4763" s="1"/>
    </row>
    <row r="4764" spans="2:13" s="1" customFormat="1" ht="15" hidden="1" customHeight="1" outlineLevel="1" x14ac:dyDescent="0.15">
      <c r="B4764" s="7"/>
      <c r="D4764" s="9" t="s">
        <v>252</v>
      </c>
      <c r="F4764" s="8" t="s">
        <v>250</v>
      </c>
      <c r="H4764" s="30">
        <f>IF(H4758=0, 0, H4762/H4758)</f>
        <v>0</v>
      </c>
      <c r="I4764" s="30">
        <f>IF(I4758=0, 0, I4762/I4758)</f>
        <v>0</v>
      </c>
      <c r="J4764" s="30">
        <f>IF(J4758=0, 0, J4762/J4758)</f>
        <v>0</v>
      </c>
      <c r="K4764" s="30">
        <f>IF(K4758=0, 0, K4762/K4758)</f>
        <v>0</v>
      </c>
      <c r="L4764" s="30">
        <f>IF(L4758=0, 0, L4762/L4758)</f>
        <v>0</v>
      </c>
    </row>
    <row r="4765" spans="2:13" ht="4" hidden="1" customHeight="1" outlineLevel="1" x14ac:dyDescent="0.15">
      <c r="D4765" s="9"/>
      <c r="F4765" s="1"/>
      <c r="H4765" s="1"/>
      <c r="I4765" s="1"/>
      <c r="J4765" s="1"/>
      <c r="K4765" s="1"/>
      <c r="L4765" s="1"/>
    </row>
    <row r="4766" spans="2:13" s="1" customFormat="1" ht="15" hidden="1" customHeight="1" outlineLevel="1" x14ac:dyDescent="0.15">
      <c r="B4766" s="7"/>
      <c r="C4766" s="7"/>
      <c r="D4766" s="9" t="s">
        <v>251</v>
      </c>
      <c r="F4766" s="8" t="s">
        <v>259</v>
      </c>
      <c r="H4766" s="31"/>
      <c r="I4766" s="30">
        <f>IF(H4764=0, 0, -(I4764-H4764) / H4764)</f>
        <v>0</v>
      </c>
      <c r="J4766" s="30">
        <f>IF(I4764=0, 0, -(J4764-I4764) / I4764)</f>
        <v>0</v>
      </c>
      <c r="K4766" s="30">
        <f>IF(J4764=0, 0, -(K4764-J4764) / J4764)</f>
        <v>0</v>
      </c>
      <c r="L4766" s="30">
        <f>IF(K4764=0, 0, -(L4764-K4764) / K4764)</f>
        <v>0</v>
      </c>
    </row>
    <row r="4767" spans="2:13" hidden="1" outlineLevel="1" x14ac:dyDescent="0.15"/>
    <row r="4768" spans="2:13" s="1" customFormat="1" ht="18" hidden="1" customHeight="1" outlineLevel="1" x14ac:dyDescent="0.15">
      <c r="B4768" s="7"/>
      <c r="C4768" s="91" t="s">
        <v>241</v>
      </c>
      <c r="D4768" s="91"/>
      <c r="E4768" s="93">
        <f>IF(AND(J4719 = "Yes", OR(ISBLANK(Worker_Type_Filter), Worker_Type_Filter = H4724),
 OR(ISBLANK(Country_Filter), Country_Filter = J4724)), 1, 0)</f>
        <v>1</v>
      </c>
      <c r="F4768" s="92"/>
      <c r="G4768" s="92"/>
      <c r="H4768" s="92" t="s">
        <v>4</v>
      </c>
      <c r="I4768" s="92" t="s">
        <v>5</v>
      </c>
      <c r="J4768" s="92" t="s">
        <v>6</v>
      </c>
      <c r="K4768" s="92" t="s">
        <v>257</v>
      </c>
      <c r="L4768" s="92" t="s">
        <v>258</v>
      </c>
      <c r="M4768" s="92"/>
    </row>
    <row r="4769" spans="2:14" ht="10" hidden="1" customHeight="1" outlineLevel="1" x14ac:dyDescent="0.15">
      <c r="C4769" s="43" t="s">
        <v>248</v>
      </c>
    </row>
    <row r="4770" spans="2:14" ht="4" hidden="1" customHeight="1" outlineLevel="1" x14ac:dyDescent="0.15"/>
    <row r="4771" spans="2:14" s="1" customFormat="1" ht="15" hidden="1" customHeight="1" outlineLevel="1" x14ac:dyDescent="0.15">
      <c r="B4771" s="7"/>
      <c r="C4771" s="19">
        <v>1</v>
      </c>
      <c r="D4771" s="9" t="s">
        <v>17</v>
      </c>
      <c r="F4771" s="8" t="s">
        <v>9</v>
      </c>
      <c r="H4771" s="29">
        <f>H4754 * $E4768</f>
        <v>0</v>
      </c>
      <c r="I4771" s="29">
        <f>I4754 * $E4768</f>
        <v>0</v>
      </c>
      <c r="J4771" s="29">
        <f>J4754 * $E4768</f>
        <v>0</v>
      </c>
      <c r="K4771" s="29">
        <f>K4754 * $E4768</f>
        <v>0</v>
      </c>
      <c r="L4771" s="29">
        <f>L4754 * $E4768</f>
        <v>0</v>
      </c>
    </row>
    <row r="4772" spans="2:14" ht="4" hidden="1" customHeight="1" outlineLevel="1" x14ac:dyDescent="0.15">
      <c r="D4772" s="9"/>
      <c r="F4772" s="1"/>
      <c r="H4772" s="1"/>
      <c r="I4772" s="1"/>
      <c r="J4772" s="1"/>
      <c r="K4772" s="1"/>
      <c r="L4772" s="1"/>
    </row>
    <row r="4773" spans="2:14" s="1" customFormat="1" ht="15" hidden="1" customHeight="1" outlineLevel="1" x14ac:dyDescent="0.15">
      <c r="B4773" s="7"/>
      <c r="C4773" s="19">
        <v>2</v>
      </c>
      <c r="D4773" s="9" t="s">
        <v>249</v>
      </c>
      <c r="F4773" s="8" t="s">
        <v>9</v>
      </c>
      <c r="H4773" s="29">
        <f>H4756 * $E4768</f>
        <v>0</v>
      </c>
      <c r="I4773" s="29">
        <f>I4756 * $E4768</f>
        <v>0</v>
      </c>
      <c r="J4773" s="29">
        <f>J4756 * $E4768</f>
        <v>0</v>
      </c>
      <c r="K4773" s="29">
        <f>K4756 * $E4768</f>
        <v>0</v>
      </c>
      <c r="L4773" s="29">
        <f>L4756 * $E4768</f>
        <v>0</v>
      </c>
    </row>
    <row r="4774" spans="2:14" ht="4" hidden="1" customHeight="1" outlineLevel="1" x14ac:dyDescent="0.15">
      <c r="D4774" s="9"/>
      <c r="F4774" s="1"/>
      <c r="H4774" s="1"/>
      <c r="I4774" s="1"/>
      <c r="J4774" s="1"/>
      <c r="K4774" s="1"/>
      <c r="L4774" s="1"/>
    </row>
    <row r="4775" spans="2:14" s="1" customFormat="1" ht="15" hidden="1" customHeight="1" outlineLevel="1" x14ac:dyDescent="0.15">
      <c r="B4775" s="7"/>
      <c r="C4775" s="19">
        <v>3</v>
      </c>
      <c r="D4775" s="9" t="s">
        <v>11</v>
      </c>
      <c r="F4775" s="8" t="str">
        <f>ReportingCurrencyUnitLables</f>
        <v>USD 000s</v>
      </c>
      <c r="H4775" s="29">
        <f>H4758 * $E4768</f>
        <v>0</v>
      </c>
      <c r="I4775" s="29">
        <f>I4758 * $E4768</f>
        <v>0</v>
      </c>
      <c r="J4775" s="29">
        <f>J4758 * $E4768</f>
        <v>0</v>
      </c>
      <c r="K4775" s="29">
        <f>K4758 * $E4768</f>
        <v>0</v>
      </c>
      <c r="L4775" s="29">
        <f>L4758 * $E4768</f>
        <v>0</v>
      </c>
    </row>
    <row r="4776" spans="2:14" ht="4" hidden="1" customHeight="1" outlineLevel="1" x14ac:dyDescent="0.15">
      <c r="D4776" s="9"/>
      <c r="F4776" s="1"/>
      <c r="H4776" s="1"/>
      <c r="I4776" s="1"/>
      <c r="J4776" s="1"/>
      <c r="K4776" s="1"/>
      <c r="L4776" s="1"/>
    </row>
    <row r="4777" spans="2:14" s="1" customFormat="1" ht="15" hidden="1" customHeight="1" outlineLevel="1" x14ac:dyDescent="0.15">
      <c r="B4777" s="7"/>
      <c r="C4777" s="19">
        <v>4</v>
      </c>
      <c r="D4777" s="9" t="s">
        <v>256</v>
      </c>
      <c r="F4777" s="8" t="str">
        <f>ReportingCurrencyUnitLables</f>
        <v>USD 000s</v>
      </c>
      <c r="H4777" s="29">
        <f>H4762 * $E4768</f>
        <v>0</v>
      </c>
      <c r="I4777" s="29">
        <f>I4762 * $E4768</f>
        <v>0</v>
      </c>
      <c r="J4777" s="29">
        <f>J4762 * $E4768</f>
        <v>0</v>
      </c>
      <c r="K4777" s="29">
        <f>K4762 * $E4768</f>
        <v>0</v>
      </c>
      <c r="L4777" s="29">
        <f>L4762 * $E4768</f>
        <v>0</v>
      </c>
    </row>
    <row r="4778" spans="2:14" ht="4" hidden="1" customHeight="1" outlineLevel="1" x14ac:dyDescent="0.15">
      <c r="D4778" s="9"/>
      <c r="F4778" s="1"/>
      <c r="H4778" s="1"/>
      <c r="I4778" s="1"/>
      <c r="J4778" s="1"/>
      <c r="K4778" s="1"/>
      <c r="L4778" s="1"/>
    </row>
    <row r="4779" spans="2:14" ht="10" hidden="1" customHeight="1" outlineLevel="1" x14ac:dyDescent="0.15">
      <c r="B4779" s="44"/>
      <c r="C4779" s="41"/>
      <c r="D4779" s="41"/>
      <c r="E4779" s="41"/>
      <c r="F4779" s="41"/>
      <c r="G4779" s="41"/>
      <c r="H4779" s="41"/>
      <c r="I4779" s="45"/>
      <c r="J4779" s="45"/>
      <c r="K4779" s="45"/>
      <c r="L4779" s="41"/>
      <c r="M4779" s="41"/>
      <c r="N4779" s="1"/>
    </row>
    <row r="4780" spans="2:14" ht="10" customHeight="1" x14ac:dyDescent="0.15">
      <c r="B4780" s="44"/>
      <c r="C4780" s="41"/>
      <c r="D4780" s="41"/>
      <c r="E4780" s="41"/>
      <c r="F4780" s="41"/>
      <c r="G4780" s="41"/>
      <c r="H4780" s="41"/>
      <c r="I4780" s="45"/>
      <c r="J4780" s="45"/>
      <c r="K4780" s="45"/>
      <c r="L4780" s="41"/>
      <c r="M4780" s="41"/>
      <c r="N4780" s="1"/>
    </row>
    <row r="4781" spans="2:14" s="1" customFormat="1" ht="19" collapsed="1" x14ac:dyDescent="0.15">
      <c r="B4781" s="83" cm="1">
        <f t="array" aca="1" ref="B4781" ca="1">MAX($B$2:OFFSET(B4781,-1,0)+1)</f>
        <v>78</v>
      </c>
      <c r="C4781" s="84" t="str">
        <f>UPPER(J4786) &amp;" / " &amp; K4786  &amp; " / " &amp; L4786 &amp; " / " &amp; H4786</f>
        <v xml:space="preserve"> /  /  / </v>
      </c>
      <c r="D4781" s="84"/>
      <c r="E4781" s="41"/>
      <c r="F4781" s="41"/>
      <c r="G4781" s="41"/>
      <c r="H4781" s="61" t="str">
        <f>IF(COUNTIF(E4783:E4839, "!")&gt;0, "!", "")</f>
        <v/>
      </c>
      <c r="I4781" s="18" t="s">
        <v>240</v>
      </c>
      <c r="J4781" s="2" t="s">
        <v>210</v>
      </c>
      <c r="K4781" s="18" t="s">
        <v>267</v>
      </c>
      <c r="L4781" s="42">
        <f>E4830</f>
        <v>1</v>
      </c>
      <c r="M4781" s="41"/>
    </row>
    <row r="4782" spans="2:14" s="1" customFormat="1" ht="4" hidden="1" customHeight="1" outlineLevel="1" x14ac:dyDescent="0.15">
      <c r="B4782" s="88"/>
      <c r="C4782" s="89"/>
      <c r="D4782" s="89"/>
      <c r="E4782" s="89"/>
      <c r="F4782" s="89"/>
      <c r="G4782" s="89"/>
      <c r="H4782" s="89"/>
      <c r="I4782" s="90"/>
      <c r="J4782" s="90"/>
      <c r="K4782" s="90"/>
      <c r="L4782" s="89"/>
      <c r="M4782" s="89"/>
    </row>
    <row r="4783" spans="2:14" ht="10" hidden="1" customHeight="1" outlineLevel="1" x14ac:dyDescent="0.15"/>
    <row r="4784" spans="2:14" ht="15" hidden="1" customHeight="1" outlineLevel="1" x14ac:dyDescent="0.15">
      <c r="D4784" s="1"/>
      <c r="E4784" s="1"/>
      <c r="H4784" s="4" t="s">
        <v>1</v>
      </c>
      <c r="J4784" s="4" t="s">
        <v>0</v>
      </c>
      <c r="K4784" s="4" t="s">
        <v>209</v>
      </c>
      <c r="L4784" s="4" t="s">
        <v>264</v>
      </c>
    </row>
    <row r="4785" spans="2:13" ht="5" hidden="1" customHeight="1" outlineLevel="1" x14ac:dyDescent="0.15">
      <c r="D4785" s="1"/>
      <c r="E4785" s="1"/>
      <c r="H4785" s="1"/>
      <c r="J4785" s="1"/>
      <c r="K4785" s="1"/>
      <c r="L4785" s="1"/>
    </row>
    <row r="4786" spans="2:13" ht="15" hidden="1" customHeight="1" outlineLevel="1" x14ac:dyDescent="0.15">
      <c r="D4786" s="9" t="s">
        <v>2</v>
      </c>
      <c r="E4786" s="1"/>
      <c r="H4786" s="2"/>
      <c r="J4786" s="2"/>
      <c r="K4786" s="2"/>
      <c r="L4786" s="2"/>
    </row>
    <row r="4787" spans="2:13" hidden="1" outlineLevel="1" x14ac:dyDescent="0.15">
      <c r="D4787" s="1"/>
      <c r="E4787" s="1"/>
      <c r="F4787" s="1"/>
      <c r="H4787" s="1"/>
      <c r="I4787" s="1"/>
      <c r="J4787" s="1"/>
      <c r="K4787" s="1"/>
      <c r="L4787" s="1"/>
    </row>
    <row r="4788" spans="2:13" s="1" customFormat="1" ht="18" hidden="1" customHeight="1" outlineLevel="1" x14ac:dyDescent="0.15">
      <c r="B4788" s="7"/>
      <c r="C4788" s="91" t="s">
        <v>3</v>
      </c>
      <c r="D4788" s="91"/>
      <c r="E4788" s="91"/>
      <c r="F4788" s="92"/>
      <c r="G4788" s="92"/>
      <c r="H4788" s="92" t="s">
        <v>4</v>
      </c>
      <c r="I4788" s="92" t="s">
        <v>5</v>
      </c>
      <c r="J4788" s="92" t="s">
        <v>6</v>
      </c>
      <c r="K4788" s="92" t="s">
        <v>257</v>
      </c>
      <c r="L4788" s="92" t="s">
        <v>258</v>
      </c>
      <c r="M4788" s="92"/>
    </row>
    <row r="4789" spans="2:13" ht="10" hidden="1" customHeight="1" outlineLevel="1" x14ac:dyDescent="0.15">
      <c r="H4789" s="1"/>
      <c r="I4789" s="1"/>
      <c r="J4789" s="1"/>
      <c r="K4789" s="1"/>
      <c r="L4789" s="1"/>
    </row>
    <row r="4790" spans="2:13" s="1" customFormat="1" ht="15" hidden="1" customHeight="1" outlineLevel="1" x14ac:dyDescent="0.15">
      <c r="B4790" s="7"/>
      <c r="D4790" s="9" t="s">
        <v>3</v>
      </c>
      <c r="F4790" s="17" t="s">
        <v>321</v>
      </c>
      <c r="H4790" s="22"/>
      <c r="I4790" s="22"/>
      <c r="J4790" s="22"/>
      <c r="K4790" s="22"/>
      <c r="L4790" s="22"/>
    </row>
    <row r="4791" spans="2:13" ht="4" hidden="1" customHeight="1" outlineLevel="1" x14ac:dyDescent="0.15">
      <c r="D4791" s="1"/>
      <c r="E4791" s="1"/>
      <c r="F4791" s="1"/>
      <c r="H4791" s="1"/>
      <c r="I4791" s="1"/>
      <c r="J4791" s="1"/>
      <c r="K4791" s="1"/>
      <c r="L4791" s="1"/>
    </row>
    <row r="4792" spans="2:13" s="1" customFormat="1" ht="15" hidden="1" customHeight="1" outlineLevel="1" x14ac:dyDescent="0.15">
      <c r="B4792" s="7"/>
      <c r="D4792" s="9" t="s">
        <v>246</v>
      </c>
      <c r="F4792" s="8" t="str">
        <f>F4794 &amp; ":" &amp; F4790</f>
        <v>USD:[currency code]</v>
      </c>
      <c r="H4792" s="24"/>
      <c r="I4792" s="24"/>
      <c r="J4792" s="24"/>
      <c r="K4792" s="24"/>
      <c r="L4792" s="24"/>
    </row>
    <row r="4793" spans="2:13" ht="4" hidden="1" customHeight="1" outlineLevel="1" x14ac:dyDescent="0.15">
      <c r="D4793" s="1"/>
      <c r="E4793" s="1"/>
      <c r="F4793" s="1"/>
      <c r="H4793" s="1"/>
      <c r="I4793" s="1"/>
      <c r="J4793" s="1"/>
      <c r="K4793" s="1"/>
      <c r="L4793" s="1"/>
    </row>
    <row r="4794" spans="2:13" s="1" customFormat="1" ht="15" hidden="1" customHeight="1" outlineLevel="1" x14ac:dyDescent="0.15">
      <c r="B4794" s="7"/>
      <c r="D4794" s="9" t="s">
        <v>16</v>
      </c>
      <c r="F4794" s="8" t="str">
        <f>ReportingCurrency</f>
        <v>USD</v>
      </c>
      <c r="H4794" s="28">
        <f>IF(H4792=0, 0, H4790/H4792)</f>
        <v>0</v>
      </c>
      <c r="I4794" s="28">
        <f>IF(I4792=0, 0, I4790/I4792)</f>
        <v>0</v>
      </c>
      <c r="J4794" s="28">
        <f>IF(J4792=0, 0, J4790/J4792)</f>
        <v>0</v>
      </c>
      <c r="K4794" s="28">
        <f>IF(K4792=0, 0, K4790/K4792)</f>
        <v>0</v>
      </c>
      <c r="L4794" s="28">
        <f>IF(L4792=0, 0, L4790/L4792)</f>
        <v>0</v>
      </c>
    </row>
    <row r="4795" spans="2:13" ht="4" hidden="1" customHeight="1" outlineLevel="1" x14ac:dyDescent="0.15">
      <c r="D4795" s="1"/>
      <c r="E4795" s="1"/>
      <c r="F4795" s="1"/>
      <c r="H4795" s="1"/>
      <c r="I4795" s="1"/>
      <c r="J4795" s="1"/>
      <c r="K4795" s="1"/>
      <c r="L4795" s="1"/>
    </row>
    <row r="4796" spans="2:13" s="1" customFormat="1" ht="15" hidden="1" customHeight="1" outlineLevel="1" x14ac:dyDescent="0.15">
      <c r="B4796" s="7"/>
      <c r="D4796" s="9" t="s">
        <v>253</v>
      </c>
      <c r="F4796" s="8" t="s">
        <v>254</v>
      </c>
      <c r="H4796" s="2"/>
      <c r="I4796" s="2"/>
      <c r="J4796" s="2"/>
      <c r="K4796" s="2"/>
      <c r="L4796" s="2"/>
    </row>
    <row r="4797" spans="2:13" ht="4" hidden="1" customHeight="1" outlineLevel="1" x14ac:dyDescent="0.15">
      <c r="D4797" s="1"/>
      <c r="E4797" s="1"/>
      <c r="F4797" s="1"/>
      <c r="H4797" s="1"/>
      <c r="I4797" s="1"/>
      <c r="J4797" s="1"/>
      <c r="K4797" s="1"/>
      <c r="L4797" s="1"/>
    </row>
    <row r="4798" spans="2:13" s="1" customFormat="1" ht="15" hidden="1" customHeight="1" outlineLevel="1" x14ac:dyDescent="0.15">
      <c r="B4798" s="7"/>
      <c r="D4798" s="9" t="s">
        <v>280</v>
      </c>
      <c r="F4798" s="8" t="s">
        <v>255</v>
      </c>
      <c r="H4798" s="25"/>
      <c r="I4798" s="25"/>
      <c r="J4798" s="25"/>
      <c r="K4798" s="25"/>
      <c r="L4798" s="25"/>
    </row>
    <row r="4799" spans="2:13" hidden="1" outlineLevel="1" x14ac:dyDescent="0.15">
      <c r="D4799" s="1"/>
      <c r="E4799" s="1"/>
      <c r="F4799" s="1"/>
      <c r="H4799" s="1"/>
      <c r="I4799" s="1"/>
      <c r="J4799" s="1"/>
      <c r="K4799" s="1"/>
      <c r="L4799" s="1"/>
    </row>
    <row r="4800" spans="2:13" s="1" customFormat="1" ht="18" hidden="1" customHeight="1" outlineLevel="1" x14ac:dyDescent="0.15">
      <c r="B4800" s="7"/>
      <c r="C4800" s="91" t="s">
        <v>311</v>
      </c>
      <c r="D4800" s="91"/>
      <c r="E4800" s="91"/>
      <c r="F4800" s="92"/>
      <c r="G4800" s="92"/>
      <c r="H4800" s="92" t="s">
        <v>4</v>
      </c>
      <c r="I4800" s="92" t="s">
        <v>5</v>
      </c>
      <c r="J4800" s="92" t="s">
        <v>6</v>
      </c>
      <c r="K4800" s="92" t="s">
        <v>257</v>
      </c>
      <c r="L4800" s="92" t="s">
        <v>258</v>
      </c>
      <c r="M4800" s="92"/>
    </row>
    <row r="4801" spans="2:13" ht="10" hidden="1" customHeight="1" outlineLevel="1" x14ac:dyDescent="0.15">
      <c r="H4801" s="1"/>
      <c r="I4801" s="1"/>
      <c r="J4801" s="1"/>
      <c r="K4801" s="1"/>
      <c r="L4801" s="1"/>
    </row>
    <row r="4802" spans="2:13" s="1" customFormat="1" ht="15" hidden="1" customHeight="1" outlineLevel="1" x14ac:dyDescent="0.15">
      <c r="B4802" s="7"/>
      <c r="C4802" s="62"/>
      <c r="D4802" s="9" t="s">
        <v>318</v>
      </c>
      <c r="E4802"/>
      <c r="F4802" s="58" t="str">
        <f>F4790</f>
        <v>[currency code]</v>
      </c>
      <c r="H4802" s="23"/>
      <c r="I4802" s="23"/>
      <c r="J4802" s="23"/>
      <c r="K4802" s="23"/>
      <c r="L4802" s="23"/>
    </row>
    <row r="4803" spans="2:13" ht="10" hidden="1" customHeight="1" outlineLevel="1" x14ac:dyDescent="0.15">
      <c r="D4803" s="1"/>
      <c r="F4803" s="1"/>
      <c r="H4803" s="1"/>
      <c r="I4803" s="1"/>
      <c r="J4803" s="1"/>
      <c r="K4803" s="1"/>
      <c r="L4803" s="1"/>
    </row>
    <row r="4804" spans="2:13" ht="15" hidden="1" customHeight="1" outlineLevel="1" x14ac:dyDescent="0.15">
      <c r="D4804" s="60"/>
      <c r="F4804" s="1"/>
      <c r="H4804" s="98" t="s">
        <v>312</v>
      </c>
      <c r="I4804" s="1"/>
      <c r="J4804" s="1"/>
      <c r="K4804" s="1"/>
      <c r="L4804" s="1"/>
    </row>
    <row r="4805" spans="2:13" s="1" customFormat="1" ht="15" hidden="1" customHeight="1" outlineLevel="1" x14ac:dyDescent="0.15">
      <c r="B4805" s="7"/>
      <c r="D4805" s="9" t="s">
        <v>319</v>
      </c>
      <c r="E4805"/>
      <c r="F4805" s="8" t="str">
        <f t="shared" ref="F4805" si="154">ReportingCurrency</f>
        <v>USD</v>
      </c>
      <c r="H4805" s="28">
        <f>IF(H4792=0, 0, H4802/H4792)</f>
        <v>0</v>
      </c>
      <c r="I4805" s="28">
        <f>IF(I4792=0, 0, I4802/I4792)</f>
        <v>0</v>
      </c>
      <c r="J4805" s="28">
        <f>IF(J4792=0, 0, J4802/J4792)</f>
        <v>0</v>
      </c>
      <c r="K4805" s="28">
        <f>IF(K4792=0, 0, K4802/K4792)</f>
        <v>0</v>
      </c>
      <c r="L4805" s="28">
        <f>IF(L4792=0, 0, L4802/L4792)</f>
        <v>0</v>
      </c>
    </row>
    <row r="4806" spans="2:13" hidden="1" outlineLevel="1" x14ac:dyDescent="0.15"/>
    <row r="4807" spans="2:13" s="1" customFormat="1" ht="18" hidden="1" customHeight="1" outlineLevel="1" x14ac:dyDescent="0.15">
      <c r="B4807" s="7"/>
      <c r="C4807" s="91" t="s">
        <v>8</v>
      </c>
      <c r="D4807" s="91"/>
      <c r="E4807" s="91"/>
      <c r="F4807" s="92"/>
      <c r="G4807" s="92"/>
      <c r="H4807" s="92" t="s">
        <v>4</v>
      </c>
      <c r="I4807" s="92" t="s">
        <v>5</v>
      </c>
      <c r="J4807" s="92" t="s">
        <v>6</v>
      </c>
      <c r="K4807" s="92" t="s">
        <v>257</v>
      </c>
      <c r="L4807" s="92" t="s">
        <v>258</v>
      </c>
      <c r="M4807" s="92"/>
    </row>
    <row r="4808" spans="2:13" ht="10" hidden="1" customHeight="1" outlineLevel="1" x14ac:dyDescent="0.15">
      <c r="H4808" s="1"/>
      <c r="I4808" s="1"/>
      <c r="J4808" s="1"/>
      <c r="K4808" s="1"/>
      <c r="L4808" s="1"/>
    </row>
    <row r="4809" spans="2:13" ht="15" hidden="1" customHeight="1" outlineLevel="1" x14ac:dyDescent="0.15">
      <c r="D4809" s="9" t="s">
        <v>8</v>
      </c>
      <c r="F4809" s="1"/>
      <c r="H4809" s="99" t="str" cm="1">
        <f t="array" ref="H4809">IF(OR(E4810:E4811 = "!"), "Red alert = missing data","")</f>
        <v/>
      </c>
      <c r="I4809" s="1"/>
      <c r="J4809" s="1"/>
      <c r="K4809" s="1"/>
      <c r="L4809" s="1"/>
    </row>
    <row r="4810" spans="2:13" s="1" customFormat="1" ht="15" hidden="1" customHeight="1" outlineLevel="1" x14ac:dyDescent="0.15">
      <c r="B4810" s="7"/>
      <c r="D4810" s="59" t="s">
        <v>309</v>
      </c>
      <c r="E4810" s="61" t="str" cm="1">
        <f t="array" ref="E4810">IF(MAX((H4805:L4805&gt;=H4794:L4794) * (H4805:L4805 &lt;&gt; 0) * (H4810:L4810=0)) &gt;0, "!", "")</f>
        <v/>
      </c>
      <c r="F4810" s="8" t="s">
        <v>18</v>
      </c>
      <c r="H4810" s="23"/>
      <c r="I4810" s="23"/>
      <c r="J4810" s="23"/>
      <c r="K4810" s="23"/>
      <c r="L4810" s="23"/>
    </row>
    <row r="4811" spans="2:13" s="1" customFormat="1" ht="15" hidden="1" customHeight="1" outlineLevel="1" x14ac:dyDescent="0.15">
      <c r="B4811" s="7"/>
      <c r="D4811" s="59" t="s">
        <v>310</v>
      </c>
      <c r="E4811" s="61" t="str" cm="1">
        <f t="array" ref="E4811">IF(MAX((H4805:L4805&lt;H4794:L4794) * (H4805:L4805 &lt;&gt; 0) * (H4811:L4811=0)) &gt;0, "!", "")</f>
        <v/>
      </c>
      <c r="F4811" s="8" t="s">
        <v>18</v>
      </c>
      <c r="H4811" s="23"/>
      <c r="I4811" s="23"/>
      <c r="J4811" s="23"/>
      <c r="K4811" s="23"/>
      <c r="L4811" s="23"/>
    </row>
    <row r="4812" spans="2:13" s="1" customFormat="1" ht="15" hidden="1" customHeight="1" outlineLevel="1" x14ac:dyDescent="0.15">
      <c r="B4812" s="7"/>
      <c r="D4812" s="59" t="s">
        <v>305</v>
      </c>
      <c r="E4812"/>
      <c r="F4812" s="8" t="s">
        <v>18</v>
      </c>
      <c r="H4812" s="29">
        <f>H4810+IF(H4805&lt;H4794, H4811, 0)</f>
        <v>0</v>
      </c>
      <c r="I4812" s="29">
        <f>I4810+IF(I4805&lt;I4794, I4811, 0)</f>
        <v>0</v>
      </c>
      <c r="J4812" s="29">
        <f>J4810+IF(J4805&lt;J4794, J4811, 0)</f>
        <v>0</v>
      </c>
      <c r="K4812" s="29">
        <f>K4810+IF(K4805&lt;K4794, K4811, 0)</f>
        <v>0</v>
      </c>
      <c r="L4812" s="29">
        <f>L4810+IF(L4805&lt;L4794, L4811, 0)</f>
        <v>0</v>
      </c>
    </row>
    <row r="4813" spans="2:13" hidden="1" outlineLevel="1" x14ac:dyDescent="0.15">
      <c r="D4813" s="1"/>
      <c r="E4813" s="1"/>
      <c r="F4813" s="1"/>
      <c r="H4813" s="1"/>
      <c r="I4813" s="1"/>
      <c r="J4813" s="1"/>
      <c r="K4813" s="1"/>
      <c r="L4813" s="1"/>
    </row>
    <row r="4814" spans="2:13" s="1" customFormat="1" ht="18" hidden="1" customHeight="1" outlineLevel="1" x14ac:dyDescent="0.15">
      <c r="B4814" s="7"/>
      <c r="C4814" s="91" t="s">
        <v>10</v>
      </c>
      <c r="D4814" s="91"/>
      <c r="E4814" s="91"/>
      <c r="F4814" s="92"/>
      <c r="G4814" s="92"/>
      <c r="H4814" s="97" t="s">
        <v>4</v>
      </c>
      <c r="I4814" s="92" t="s">
        <v>5</v>
      </c>
      <c r="J4814" s="92" t="s">
        <v>6</v>
      </c>
      <c r="K4814" s="92" t="s">
        <v>257</v>
      </c>
      <c r="L4814" s="92" t="s">
        <v>258</v>
      </c>
      <c r="M4814" s="92"/>
    </row>
    <row r="4815" spans="2:13" ht="10" hidden="1" customHeight="1" outlineLevel="1" x14ac:dyDescent="0.15"/>
    <row r="4816" spans="2:13" s="1" customFormat="1" ht="15" hidden="1" customHeight="1" outlineLevel="1" x14ac:dyDescent="0.15">
      <c r="B4816" s="7"/>
      <c r="D4816" s="9" t="s">
        <v>17</v>
      </c>
      <c r="F4816" s="8" t="s">
        <v>9</v>
      </c>
      <c r="H4816" s="29">
        <f>H4812</f>
        <v>0</v>
      </c>
      <c r="I4816" s="29">
        <f>I4812</f>
        <v>0</v>
      </c>
      <c r="J4816" s="29">
        <f>J4812</f>
        <v>0</v>
      </c>
      <c r="K4816" s="29">
        <f>K4812</f>
        <v>0</v>
      </c>
      <c r="L4816" s="29">
        <f>L4812</f>
        <v>0</v>
      </c>
    </row>
    <row r="4817" spans="2:13" ht="4" hidden="1" customHeight="1" outlineLevel="1" x14ac:dyDescent="0.15">
      <c r="D4817" s="9"/>
      <c r="F4817" s="1"/>
      <c r="H4817" s="1"/>
      <c r="I4817" s="1"/>
      <c r="J4817" s="1"/>
      <c r="K4817" s="1"/>
      <c r="L4817" s="1"/>
    </row>
    <row r="4818" spans="2:13" s="1" customFormat="1" ht="15" hidden="1" customHeight="1" outlineLevel="1" x14ac:dyDescent="0.15">
      <c r="B4818" s="7"/>
      <c r="D4818" s="9" t="s">
        <v>249</v>
      </c>
      <c r="F4818" s="8" t="s">
        <v>9</v>
      </c>
      <c r="H4818" s="29">
        <f>IF(H4805&lt;H4794, H4811, 0)</f>
        <v>0</v>
      </c>
      <c r="I4818" s="29">
        <f>IF(I4805&lt;I4794, I4811, 0)</f>
        <v>0</v>
      </c>
      <c r="J4818" s="29">
        <f>IF(J4805&lt;J4794, J4811, 0)</f>
        <v>0</v>
      </c>
      <c r="K4818" s="29">
        <f>IF(K4805&lt;K4794, K4811, 0)</f>
        <v>0</v>
      </c>
      <c r="L4818" s="29">
        <f>IF(L4805&lt;L4794, L4811, 0)</f>
        <v>0</v>
      </c>
    </row>
    <row r="4819" spans="2:13" ht="4" hidden="1" customHeight="1" outlineLevel="1" x14ac:dyDescent="0.15">
      <c r="D4819" s="9"/>
      <c r="F4819" s="1"/>
      <c r="H4819" s="1"/>
      <c r="I4819" s="1"/>
      <c r="J4819" s="1"/>
      <c r="K4819" s="1"/>
      <c r="L4819" s="1"/>
    </row>
    <row r="4820" spans="2:13" s="1" customFormat="1" ht="15" hidden="1" customHeight="1" outlineLevel="1" x14ac:dyDescent="0.15">
      <c r="B4820" s="7"/>
      <c r="D4820" s="9" t="s">
        <v>11</v>
      </c>
      <c r="F4820" s="8" t="str">
        <f>ReportingCurrencyUnitLables</f>
        <v>USD 000s</v>
      </c>
      <c r="H4820" s="29">
        <f>H4794 * H4812 / 1000</f>
        <v>0</v>
      </c>
      <c r="I4820" s="29">
        <f>I4794 * I4812 / 1000</f>
        <v>0</v>
      </c>
      <c r="J4820" s="29">
        <f>J4794 * J4812 / 1000</f>
        <v>0</v>
      </c>
      <c r="K4820" s="29">
        <f>K4794 * K4812 / 1000</f>
        <v>0</v>
      </c>
      <c r="L4820" s="29">
        <f>L4794 * L4812 / 1000</f>
        <v>0</v>
      </c>
    </row>
    <row r="4821" spans="2:13" ht="4" hidden="1" customHeight="1" outlineLevel="1" x14ac:dyDescent="0.15">
      <c r="D4821" s="9"/>
      <c r="F4821" s="1"/>
      <c r="H4821" s="1"/>
      <c r="I4821" s="1"/>
      <c r="J4821" s="1"/>
      <c r="K4821" s="1"/>
      <c r="L4821" s="1"/>
    </row>
    <row r="4822" spans="2:13" s="1" customFormat="1" ht="15" hidden="1" customHeight="1" outlineLevel="1" x14ac:dyDescent="0.15">
      <c r="B4822" s="7"/>
      <c r="D4822" s="9" t="s">
        <v>13</v>
      </c>
      <c r="F4822" s="8" t="s">
        <v>14</v>
      </c>
      <c r="H4822" s="30">
        <f>IF(H4816=0,0,H4818 / H4816)</f>
        <v>0</v>
      </c>
      <c r="I4822" s="30">
        <f>IF(I4816=0,0,I4818 / I4816)</f>
        <v>0</v>
      </c>
      <c r="J4822" s="30">
        <f>IF(J4816=0,0,J4818 / J4816)</f>
        <v>0</v>
      </c>
      <c r="K4822" s="30">
        <f>IF(K4816=0,0,K4818 / K4816)</f>
        <v>0</v>
      </c>
      <c r="L4822" s="30">
        <f>IF(L4816=0,0,L4818 / L4816)</f>
        <v>0</v>
      </c>
    </row>
    <row r="4823" spans="2:13" ht="4" hidden="1" customHeight="1" outlineLevel="1" x14ac:dyDescent="0.15">
      <c r="D4823" s="9"/>
      <c r="F4823" s="1"/>
      <c r="H4823" s="1"/>
      <c r="I4823" s="1"/>
      <c r="J4823" s="1"/>
      <c r="K4823" s="1"/>
      <c r="L4823" s="1"/>
    </row>
    <row r="4824" spans="2:13" ht="15" hidden="1" customHeight="1" outlineLevel="1" x14ac:dyDescent="0.15">
      <c r="D4824" s="9" t="s">
        <v>302</v>
      </c>
      <c r="F4824" s="8" t="str">
        <f>ReportingCurrencyUnitLables</f>
        <v>USD 000s</v>
      </c>
      <c r="G4824" s="1"/>
      <c r="H4824" s="29">
        <f>MAX(0, H4794-H4805) * H4818 / 1000</f>
        <v>0</v>
      </c>
      <c r="I4824" s="29">
        <f t="shared" ref="I4824:L4824" si="155">MAX(0, I4794-I4805) * I4818 / 1000</f>
        <v>0</v>
      </c>
      <c r="J4824" s="29">
        <f t="shared" si="155"/>
        <v>0</v>
      </c>
      <c r="K4824" s="29">
        <f t="shared" si="155"/>
        <v>0</v>
      </c>
      <c r="L4824" s="29">
        <f t="shared" si="155"/>
        <v>0</v>
      </c>
    </row>
    <row r="4825" spans="2:13" ht="4" hidden="1" customHeight="1" outlineLevel="1" x14ac:dyDescent="0.15">
      <c r="D4825" s="9"/>
      <c r="F4825" s="1"/>
      <c r="H4825" s="1"/>
      <c r="I4825" s="1"/>
      <c r="J4825" s="1"/>
      <c r="K4825" s="1"/>
      <c r="L4825" s="1"/>
    </row>
    <row r="4826" spans="2:13" s="1" customFormat="1" ht="15" hidden="1" customHeight="1" outlineLevel="1" x14ac:dyDescent="0.15">
      <c r="B4826" s="7"/>
      <c r="D4826" s="9" t="s">
        <v>252</v>
      </c>
      <c r="F4826" s="8" t="s">
        <v>250</v>
      </c>
      <c r="H4826" s="30">
        <f>IF(H4820=0, 0, H4824/H4820)</f>
        <v>0</v>
      </c>
      <c r="I4826" s="30">
        <f>IF(I4820=0, 0, I4824/I4820)</f>
        <v>0</v>
      </c>
      <c r="J4826" s="30">
        <f>IF(J4820=0, 0, J4824/J4820)</f>
        <v>0</v>
      </c>
      <c r="K4826" s="30">
        <f>IF(K4820=0, 0, K4824/K4820)</f>
        <v>0</v>
      </c>
      <c r="L4826" s="30">
        <f>IF(L4820=0, 0, L4824/L4820)</f>
        <v>0</v>
      </c>
    </row>
    <row r="4827" spans="2:13" ht="4" hidden="1" customHeight="1" outlineLevel="1" x14ac:dyDescent="0.15">
      <c r="D4827" s="9"/>
      <c r="F4827" s="1"/>
      <c r="H4827" s="1"/>
      <c r="I4827" s="1"/>
      <c r="J4827" s="1"/>
      <c r="K4827" s="1"/>
      <c r="L4827" s="1"/>
    </row>
    <row r="4828" spans="2:13" s="1" customFormat="1" ht="15" hidden="1" customHeight="1" outlineLevel="1" x14ac:dyDescent="0.15">
      <c r="B4828" s="7"/>
      <c r="C4828" s="7"/>
      <c r="D4828" s="9" t="s">
        <v>251</v>
      </c>
      <c r="F4828" s="8" t="s">
        <v>259</v>
      </c>
      <c r="H4828" s="31"/>
      <c r="I4828" s="30">
        <f>IF(H4826=0, 0, -(I4826-H4826) / H4826)</f>
        <v>0</v>
      </c>
      <c r="J4828" s="30">
        <f>IF(I4826=0, 0, -(J4826-I4826) / I4826)</f>
        <v>0</v>
      </c>
      <c r="K4828" s="30">
        <f>IF(J4826=0, 0, -(K4826-J4826) / J4826)</f>
        <v>0</v>
      </c>
      <c r="L4828" s="30">
        <f>IF(K4826=0, 0, -(L4826-K4826) / K4826)</f>
        <v>0</v>
      </c>
    </row>
    <row r="4829" spans="2:13" hidden="1" outlineLevel="1" x14ac:dyDescent="0.15"/>
    <row r="4830" spans="2:13" s="1" customFormat="1" ht="18" hidden="1" customHeight="1" outlineLevel="1" x14ac:dyDescent="0.15">
      <c r="B4830" s="7"/>
      <c r="C4830" s="91" t="s">
        <v>241</v>
      </c>
      <c r="D4830" s="91"/>
      <c r="E4830" s="93">
        <f>IF(AND(J4781 = "Yes", OR(ISBLANK(Worker_Type_Filter), Worker_Type_Filter = H4786),
 OR(ISBLANK(Country_Filter), Country_Filter = J4786)), 1, 0)</f>
        <v>1</v>
      </c>
      <c r="F4830" s="92"/>
      <c r="G4830" s="92"/>
      <c r="H4830" s="92" t="s">
        <v>4</v>
      </c>
      <c r="I4830" s="92" t="s">
        <v>5</v>
      </c>
      <c r="J4830" s="92" t="s">
        <v>6</v>
      </c>
      <c r="K4830" s="92" t="s">
        <v>257</v>
      </c>
      <c r="L4830" s="92" t="s">
        <v>258</v>
      </c>
      <c r="M4830" s="92"/>
    </row>
    <row r="4831" spans="2:13" ht="10" hidden="1" customHeight="1" outlineLevel="1" x14ac:dyDescent="0.15">
      <c r="C4831" s="43" t="s">
        <v>248</v>
      </c>
    </row>
    <row r="4832" spans="2:13" ht="4" hidden="1" customHeight="1" outlineLevel="1" x14ac:dyDescent="0.15"/>
    <row r="4833" spans="2:14" s="1" customFormat="1" ht="15" hidden="1" customHeight="1" outlineLevel="1" x14ac:dyDescent="0.15">
      <c r="B4833" s="7"/>
      <c r="C4833" s="19">
        <v>1</v>
      </c>
      <c r="D4833" s="9" t="s">
        <v>17</v>
      </c>
      <c r="F4833" s="8" t="s">
        <v>9</v>
      </c>
      <c r="H4833" s="29">
        <f>H4816 * $E4830</f>
        <v>0</v>
      </c>
      <c r="I4833" s="29">
        <f>I4816 * $E4830</f>
        <v>0</v>
      </c>
      <c r="J4833" s="29">
        <f>J4816 * $E4830</f>
        <v>0</v>
      </c>
      <c r="K4833" s="29">
        <f>K4816 * $E4830</f>
        <v>0</v>
      </c>
      <c r="L4833" s="29">
        <f>L4816 * $E4830</f>
        <v>0</v>
      </c>
    </row>
    <row r="4834" spans="2:14" ht="4" hidden="1" customHeight="1" outlineLevel="1" x14ac:dyDescent="0.15">
      <c r="D4834" s="9"/>
      <c r="F4834" s="1"/>
      <c r="H4834" s="1"/>
      <c r="I4834" s="1"/>
      <c r="J4834" s="1"/>
      <c r="K4834" s="1"/>
      <c r="L4834" s="1"/>
    </row>
    <row r="4835" spans="2:14" s="1" customFormat="1" ht="15" hidden="1" customHeight="1" outlineLevel="1" x14ac:dyDescent="0.15">
      <c r="B4835" s="7"/>
      <c r="C4835" s="19">
        <v>2</v>
      </c>
      <c r="D4835" s="9" t="s">
        <v>249</v>
      </c>
      <c r="F4835" s="8" t="s">
        <v>9</v>
      </c>
      <c r="H4835" s="29">
        <f>H4818 * $E4830</f>
        <v>0</v>
      </c>
      <c r="I4835" s="29">
        <f>I4818 * $E4830</f>
        <v>0</v>
      </c>
      <c r="J4835" s="29">
        <f>J4818 * $E4830</f>
        <v>0</v>
      </c>
      <c r="K4835" s="29">
        <f>K4818 * $E4830</f>
        <v>0</v>
      </c>
      <c r="L4835" s="29">
        <f>L4818 * $E4830</f>
        <v>0</v>
      </c>
    </row>
    <row r="4836" spans="2:14" ht="4" hidden="1" customHeight="1" outlineLevel="1" x14ac:dyDescent="0.15">
      <c r="D4836" s="9"/>
      <c r="F4836" s="1"/>
      <c r="H4836" s="1"/>
      <c r="I4836" s="1"/>
      <c r="J4836" s="1"/>
      <c r="K4836" s="1"/>
      <c r="L4836" s="1"/>
    </row>
    <row r="4837" spans="2:14" s="1" customFormat="1" ht="15" hidden="1" customHeight="1" outlineLevel="1" x14ac:dyDescent="0.15">
      <c r="B4837" s="7"/>
      <c r="C4837" s="19">
        <v>3</v>
      </c>
      <c r="D4837" s="9" t="s">
        <v>11</v>
      </c>
      <c r="F4837" s="8" t="str">
        <f>ReportingCurrencyUnitLables</f>
        <v>USD 000s</v>
      </c>
      <c r="H4837" s="29">
        <f>H4820 * $E4830</f>
        <v>0</v>
      </c>
      <c r="I4837" s="29">
        <f>I4820 * $E4830</f>
        <v>0</v>
      </c>
      <c r="J4837" s="29">
        <f>J4820 * $E4830</f>
        <v>0</v>
      </c>
      <c r="K4837" s="29">
        <f>K4820 * $E4830</f>
        <v>0</v>
      </c>
      <c r="L4837" s="29">
        <f>L4820 * $E4830</f>
        <v>0</v>
      </c>
    </row>
    <row r="4838" spans="2:14" ht="4" hidden="1" customHeight="1" outlineLevel="1" x14ac:dyDescent="0.15">
      <c r="D4838" s="9"/>
      <c r="F4838" s="1"/>
      <c r="H4838" s="1"/>
      <c r="I4838" s="1"/>
      <c r="J4838" s="1"/>
      <c r="K4838" s="1"/>
      <c r="L4838" s="1"/>
    </row>
    <row r="4839" spans="2:14" s="1" customFormat="1" ht="15" hidden="1" customHeight="1" outlineLevel="1" x14ac:dyDescent="0.15">
      <c r="B4839" s="7"/>
      <c r="C4839" s="19">
        <v>4</v>
      </c>
      <c r="D4839" s="9" t="s">
        <v>256</v>
      </c>
      <c r="F4839" s="8" t="str">
        <f>ReportingCurrencyUnitLables</f>
        <v>USD 000s</v>
      </c>
      <c r="H4839" s="29">
        <f>H4824 * $E4830</f>
        <v>0</v>
      </c>
      <c r="I4839" s="29">
        <f>I4824 * $E4830</f>
        <v>0</v>
      </c>
      <c r="J4839" s="29">
        <f>J4824 * $E4830</f>
        <v>0</v>
      </c>
      <c r="K4839" s="29">
        <f>K4824 * $E4830</f>
        <v>0</v>
      </c>
      <c r="L4839" s="29">
        <f>L4824 * $E4830</f>
        <v>0</v>
      </c>
    </row>
    <row r="4840" spans="2:14" ht="4" hidden="1" customHeight="1" outlineLevel="1" x14ac:dyDescent="0.15">
      <c r="D4840" s="9"/>
      <c r="F4840" s="1"/>
      <c r="H4840" s="1"/>
      <c r="I4840" s="1"/>
      <c r="J4840" s="1"/>
      <c r="K4840" s="1"/>
      <c r="L4840" s="1"/>
    </row>
    <row r="4841" spans="2:14" ht="10" hidden="1" customHeight="1" outlineLevel="1" x14ac:dyDescent="0.15">
      <c r="B4841" s="44"/>
      <c r="C4841" s="41"/>
      <c r="D4841" s="41"/>
      <c r="E4841" s="41"/>
      <c r="F4841" s="41"/>
      <c r="G4841" s="41"/>
      <c r="H4841" s="41"/>
      <c r="I4841" s="45"/>
      <c r="J4841" s="45"/>
      <c r="K4841" s="45"/>
      <c r="L4841" s="41"/>
      <c r="M4841" s="41"/>
      <c r="N4841" s="1"/>
    </row>
    <row r="4842" spans="2:14" ht="10" customHeight="1" x14ac:dyDescent="0.15">
      <c r="B4842" s="44"/>
      <c r="C4842" s="41"/>
      <c r="D4842" s="41"/>
      <c r="E4842" s="41"/>
      <c r="F4842" s="41"/>
      <c r="G4842" s="41"/>
      <c r="H4842" s="41"/>
      <c r="I4842" s="45"/>
      <c r="J4842" s="45"/>
      <c r="K4842" s="45"/>
      <c r="L4842" s="41"/>
      <c r="M4842" s="41"/>
      <c r="N4842" s="1"/>
    </row>
    <row r="4843" spans="2:14" s="1" customFormat="1" ht="19" collapsed="1" x14ac:dyDescent="0.15">
      <c r="B4843" s="83" cm="1">
        <f t="array" aca="1" ref="B4843" ca="1">MAX($B$2:OFFSET(B4843,-1,0)+1)</f>
        <v>79</v>
      </c>
      <c r="C4843" s="84" t="str">
        <f>UPPER(J4848) &amp;" / " &amp; K4848  &amp; " / " &amp; L4848 &amp; " / " &amp; H4848</f>
        <v xml:space="preserve"> /  /  / </v>
      </c>
      <c r="D4843" s="84"/>
      <c r="E4843" s="41"/>
      <c r="F4843" s="41"/>
      <c r="G4843" s="41"/>
      <c r="H4843" s="61" t="str">
        <f>IF(COUNTIF(E4845:E4901, "!")&gt;0, "!", "")</f>
        <v/>
      </c>
      <c r="I4843" s="18" t="s">
        <v>240</v>
      </c>
      <c r="J4843" s="2" t="s">
        <v>210</v>
      </c>
      <c r="K4843" s="18" t="s">
        <v>267</v>
      </c>
      <c r="L4843" s="42">
        <f>E4892</f>
        <v>1</v>
      </c>
      <c r="M4843" s="41"/>
    </row>
    <row r="4844" spans="2:14" s="1" customFormat="1" ht="4" hidden="1" customHeight="1" outlineLevel="1" x14ac:dyDescent="0.15">
      <c r="B4844" s="88"/>
      <c r="C4844" s="89"/>
      <c r="D4844" s="89"/>
      <c r="E4844" s="89"/>
      <c r="F4844" s="89"/>
      <c r="G4844" s="89"/>
      <c r="H4844" s="89"/>
      <c r="I4844" s="90"/>
      <c r="J4844" s="90"/>
      <c r="K4844" s="90"/>
      <c r="L4844" s="89"/>
      <c r="M4844" s="89"/>
    </row>
    <row r="4845" spans="2:14" ht="10" hidden="1" customHeight="1" outlineLevel="1" x14ac:dyDescent="0.15"/>
    <row r="4846" spans="2:14" ht="15" hidden="1" customHeight="1" outlineLevel="1" x14ac:dyDescent="0.15">
      <c r="D4846" s="1"/>
      <c r="E4846" s="1"/>
      <c r="H4846" s="4" t="s">
        <v>1</v>
      </c>
      <c r="J4846" s="4" t="s">
        <v>0</v>
      </c>
      <c r="K4846" s="4" t="s">
        <v>209</v>
      </c>
      <c r="L4846" s="4" t="s">
        <v>264</v>
      </c>
    </row>
    <row r="4847" spans="2:14" ht="5" hidden="1" customHeight="1" outlineLevel="1" x14ac:dyDescent="0.15">
      <c r="D4847" s="1"/>
      <c r="E4847" s="1"/>
      <c r="H4847" s="1"/>
      <c r="J4847" s="1"/>
      <c r="K4847" s="1"/>
      <c r="L4847" s="1"/>
    </row>
    <row r="4848" spans="2:14" ht="15" hidden="1" customHeight="1" outlineLevel="1" x14ac:dyDescent="0.15">
      <c r="D4848" s="9" t="s">
        <v>2</v>
      </c>
      <c r="E4848" s="1"/>
      <c r="H4848" s="2"/>
      <c r="J4848" s="2"/>
      <c r="K4848" s="2"/>
      <c r="L4848" s="2"/>
    </row>
    <row r="4849" spans="2:13" hidden="1" outlineLevel="1" x14ac:dyDescent="0.15">
      <c r="D4849" s="1"/>
      <c r="E4849" s="1"/>
      <c r="F4849" s="1"/>
      <c r="H4849" s="1"/>
      <c r="I4849" s="1"/>
      <c r="J4849" s="1"/>
      <c r="K4849" s="1"/>
      <c r="L4849" s="1"/>
    </row>
    <row r="4850" spans="2:13" s="1" customFormat="1" ht="18" hidden="1" customHeight="1" outlineLevel="1" x14ac:dyDescent="0.15">
      <c r="B4850" s="7"/>
      <c r="C4850" s="91" t="s">
        <v>3</v>
      </c>
      <c r="D4850" s="91"/>
      <c r="E4850" s="91"/>
      <c r="F4850" s="92"/>
      <c r="G4850" s="92"/>
      <c r="H4850" s="92" t="s">
        <v>4</v>
      </c>
      <c r="I4850" s="92" t="s">
        <v>5</v>
      </c>
      <c r="J4850" s="92" t="s">
        <v>6</v>
      </c>
      <c r="K4850" s="92" t="s">
        <v>257</v>
      </c>
      <c r="L4850" s="92" t="s">
        <v>258</v>
      </c>
      <c r="M4850" s="92"/>
    </row>
    <row r="4851" spans="2:13" ht="10" hidden="1" customHeight="1" outlineLevel="1" x14ac:dyDescent="0.15">
      <c r="H4851" s="1"/>
      <c r="I4851" s="1"/>
      <c r="J4851" s="1"/>
      <c r="K4851" s="1"/>
      <c r="L4851" s="1"/>
    </row>
    <row r="4852" spans="2:13" s="1" customFormat="1" ht="15" hidden="1" customHeight="1" outlineLevel="1" x14ac:dyDescent="0.15">
      <c r="B4852" s="7"/>
      <c r="D4852" s="9" t="s">
        <v>3</v>
      </c>
      <c r="F4852" s="17" t="s">
        <v>321</v>
      </c>
      <c r="H4852" s="22"/>
      <c r="I4852" s="22"/>
      <c r="J4852" s="22"/>
      <c r="K4852" s="22"/>
      <c r="L4852" s="22"/>
    </row>
    <row r="4853" spans="2:13" ht="4" hidden="1" customHeight="1" outlineLevel="1" x14ac:dyDescent="0.15">
      <c r="D4853" s="1"/>
      <c r="E4853" s="1"/>
      <c r="F4853" s="1"/>
      <c r="H4853" s="1"/>
      <c r="I4853" s="1"/>
      <c r="J4853" s="1"/>
      <c r="K4853" s="1"/>
      <c r="L4853" s="1"/>
    </row>
    <row r="4854" spans="2:13" s="1" customFormat="1" ht="15" hidden="1" customHeight="1" outlineLevel="1" x14ac:dyDescent="0.15">
      <c r="B4854" s="7"/>
      <c r="D4854" s="9" t="s">
        <v>246</v>
      </c>
      <c r="F4854" s="8" t="str">
        <f>F4856 &amp; ":" &amp; F4852</f>
        <v>USD:[currency code]</v>
      </c>
      <c r="H4854" s="24"/>
      <c r="I4854" s="24"/>
      <c r="J4854" s="24"/>
      <c r="K4854" s="24"/>
      <c r="L4854" s="24"/>
    </row>
    <row r="4855" spans="2:13" ht="4" hidden="1" customHeight="1" outlineLevel="1" x14ac:dyDescent="0.15">
      <c r="D4855" s="1"/>
      <c r="E4855" s="1"/>
      <c r="F4855" s="1"/>
      <c r="H4855" s="1"/>
      <c r="I4855" s="1"/>
      <c r="J4855" s="1"/>
      <c r="K4855" s="1"/>
      <c r="L4855" s="1"/>
    </row>
    <row r="4856" spans="2:13" s="1" customFormat="1" ht="15" hidden="1" customHeight="1" outlineLevel="1" x14ac:dyDescent="0.15">
      <c r="B4856" s="7"/>
      <c r="D4856" s="9" t="s">
        <v>16</v>
      </c>
      <c r="F4856" s="8" t="str">
        <f>ReportingCurrency</f>
        <v>USD</v>
      </c>
      <c r="H4856" s="28">
        <f>IF(H4854=0, 0, H4852/H4854)</f>
        <v>0</v>
      </c>
      <c r="I4856" s="28">
        <f>IF(I4854=0, 0, I4852/I4854)</f>
        <v>0</v>
      </c>
      <c r="J4856" s="28">
        <f>IF(J4854=0, 0, J4852/J4854)</f>
        <v>0</v>
      </c>
      <c r="K4856" s="28">
        <f>IF(K4854=0, 0, K4852/K4854)</f>
        <v>0</v>
      </c>
      <c r="L4856" s="28">
        <f>IF(L4854=0, 0, L4852/L4854)</f>
        <v>0</v>
      </c>
    </row>
    <row r="4857" spans="2:13" ht="4" hidden="1" customHeight="1" outlineLevel="1" x14ac:dyDescent="0.15">
      <c r="D4857" s="1"/>
      <c r="E4857" s="1"/>
      <c r="F4857" s="1"/>
      <c r="H4857" s="1"/>
      <c r="I4857" s="1"/>
      <c r="J4857" s="1"/>
      <c r="K4857" s="1"/>
      <c r="L4857" s="1"/>
    </row>
    <row r="4858" spans="2:13" s="1" customFormat="1" ht="15" hidden="1" customHeight="1" outlineLevel="1" x14ac:dyDescent="0.15">
      <c r="B4858" s="7"/>
      <c r="D4858" s="9" t="s">
        <v>253</v>
      </c>
      <c r="F4858" s="8" t="s">
        <v>254</v>
      </c>
      <c r="H4858" s="2"/>
      <c r="I4858" s="2"/>
      <c r="J4858" s="2"/>
      <c r="K4858" s="2"/>
      <c r="L4858" s="2"/>
    </row>
    <row r="4859" spans="2:13" ht="4" hidden="1" customHeight="1" outlineLevel="1" x14ac:dyDescent="0.15">
      <c r="D4859" s="1"/>
      <c r="E4859" s="1"/>
      <c r="F4859" s="1"/>
      <c r="H4859" s="1"/>
      <c r="I4859" s="1"/>
      <c r="J4859" s="1"/>
      <c r="K4859" s="1"/>
      <c r="L4859" s="1"/>
    </row>
    <row r="4860" spans="2:13" s="1" customFormat="1" ht="15" hidden="1" customHeight="1" outlineLevel="1" x14ac:dyDescent="0.15">
      <c r="B4860" s="7"/>
      <c r="D4860" s="9" t="s">
        <v>280</v>
      </c>
      <c r="F4860" s="8" t="s">
        <v>255</v>
      </c>
      <c r="H4860" s="25"/>
      <c r="I4860" s="25"/>
      <c r="J4860" s="25"/>
      <c r="K4860" s="25"/>
      <c r="L4860" s="25"/>
    </row>
    <row r="4861" spans="2:13" hidden="1" outlineLevel="1" x14ac:dyDescent="0.15">
      <c r="D4861" s="1"/>
      <c r="E4861" s="1"/>
      <c r="F4861" s="1"/>
      <c r="H4861" s="1"/>
      <c r="I4861" s="1"/>
      <c r="J4861" s="1"/>
      <c r="K4861" s="1"/>
      <c r="L4861" s="1"/>
    </row>
    <row r="4862" spans="2:13" s="1" customFormat="1" ht="18" hidden="1" customHeight="1" outlineLevel="1" x14ac:dyDescent="0.15">
      <c r="B4862" s="7"/>
      <c r="C4862" s="91" t="s">
        <v>311</v>
      </c>
      <c r="D4862" s="91"/>
      <c r="E4862" s="91"/>
      <c r="F4862" s="92"/>
      <c r="G4862" s="92"/>
      <c r="H4862" s="92" t="s">
        <v>4</v>
      </c>
      <c r="I4862" s="92" t="s">
        <v>5</v>
      </c>
      <c r="J4862" s="92" t="s">
        <v>6</v>
      </c>
      <c r="K4862" s="92" t="s">
        <v>257</v>
      </c>
      <c r="L4862" s="92" t="s">
        <v>258</v>
      </c>
      <c r="M4862" s="92"/>
    </row>
    <row r="4863" spans="2:13" ht="10" hidden="1" customHeight="1" outlineLevel="1" x14ac:dyDescent="0.15">
      <c r="H4863" s="1"/>
      <c r="I4863" s="1"/>
      <c r="J4863" s="1"/>
      <c r="K4863" s="1"/>
      <c r="L4863" s="1"/>
    </row>
    <row r="4864" spans="2:13" s="1" customFormat="1" ht="15" hidden="1" customHeight="1" outlineLevel="1" x14ac:dyDescent="0.15">
      <c r="B4864" s="7"/>
      <c r="C4864" s="62"/>
      <c r="D4864" s="9" t="s">
        <v>318</v>
      </c>
      <c r="E4864"/>
      <c r="F4864" s="58" t="str">
        <f>F4852</f>
        <v>[currency code]</v>
      </c>
      <c r="H4864" s="23"/>
      <c r="I4864" s="23"/>
      <c r="J4864" s="23"/>
      <c r="K4864" s="23"/>
      <c r="L4864" s="23"/>
    </row>
    <row r="4865" spans="2:13" ht="10" hidden="1" customHeight="1" outlineLevel="1" x14ac:dyDescent="0.15">
      <c r="D4865" s="1"/>
      <c r="F4865" s="1"/>
      <c r="H4865" s="1"/>
      <c r="I4865" s="1"/>
      <c r="J4865" s="1"/>
      <c r="K4865" s="1"/>
      <c r="L4865" s="1"/>
    </row>
    <row r="4866" spans="2:13" ht="15" hidden="1" customHeight="1" outlineLevel="1" x14ac:dyDescent="0.15">
      <c r="D4866" s="60"/>
      <c r="F4866" s="1"/>
      <c r="H4866" s="98" t="s">
        <v>312</v>
      </c>
      <c r="I4866" s="1"/>
      <c r="J4866" s="1"/>
      <c r="K4866" s="1"/>
      <c r="L4866" s="1"/>
    </row>
    <row r="4867" spans="2:13" s="1" customFormat="1" ht="15" hidden="1" customHeight="1" outlineLevel="1" x14ac:dyDescent="0.15">
      <c r="B4867" s="7"/>
      <c r="D4867" s="9" t="s">
        <v>319</v>
      </c>
      <c r="E4867"/>
      <c r="F4867" s="8" t="str">
        <f t="shared" ref="F4867" si="156">ReportingCurrency</f>
        <v>USD</v>
      </c>
      <c r="H4867" s="28">
        <f>IF(H4854=0, 0, H4864/H4854)</f>
        <v>0</v>
      </c>
      <c r="I4867" s="28">
        <f>IF(I4854=0, 0, I4864/I4854)</f>
        <v>0</v>
      </c>
      <c r="J4867" s="28">
        <f>IF(J4854=0, 0, J4864/J4854)</f>
        <v>0</v>
      </c>
      <c r="K4867" s="28">
        <f>IF(K4854=0, 0, K4864/K4854)</f>
        <v>0</v>
      </c>
      <c r="L4867" s="28">
        <f>IF(L4854=0, 0, L4864/L4854)</f>
        <v>0</v>
      </c>
    </row>
    <row r="4868" spans="2:13" hidden="1" outlineLevel="1" x14ac:dyDescent="0.15"/>
    <row r="4869" spans="2:13" s="1" customFormat="1" ht="18" hidden="1" customHeight="1" outlineLevel="1" x14ac:dyDescent="0.15">
      <c r="B4869" s="7"/>
      <c r="C4869" s="91" t="s">
        <v>8</v>
      </c>
      <c r="D4869" s="91"/>
      <c r="E4869" s="91"/>
      <c r="F4869" s="92"/>
      <c r="G4869" s="92"/>
      <c r="H4869" s="92" t="s">
        <v>4</v>
      </c>
      <c r="I4869" s="92" t="s">
        <v>5</v>
      </c>
      <c r="J4869" s="92" t="s">
        <v>6</v>
      </c>
      <c r="K4869" s="92" t="s">
        <v>257</v>
      </c>
      <c r="L4869" s="92" t="s">
        <v>258</v>
      </c>
      <c r="M4869" s="92"/>
    </row>
    <row r="4870" spans="2:13" ht="10" hidden="1" customHeight="1" outlineLevel="1" x14ac:dyDescent="0.15">
      <c r="H4870" s="1"/>
      <c r="I4870" s="1"/>
      <c r="J4870" s="1"/>
      <c r="K4870" s="1"/>
      <c r="L4870" s="1"/>
    </row>
    <row r="4871" spans="2:13" ht="15" hidden="1" customHeight="1" outlineLevel="1" x14ac:dyDescent="0.15">
      <c r="D4871" s="9" t="s">
        <v>8</v>
      </c>
      <c r="F4871" s="1"/>
      <c r="H4871" s="99" t="str" cm="1">
        <f t="array" ref="H4871">IF(OR(E4872:E4873 = "!"), "Red alert = missing data","")</f>
        <v/>
      </c>
      <c r="I4871" s="1"/>
      <c r="J4871" s="1"/>
      <c r="K4871" s="1"/>
      <c r="L4871" s="1"/>
    </row>
    <row r="4872" spans="2:13" s="1" customFormat="1" ht="15" hidden="1" customHeight="1" outlineLevel="1" x14ac:dyDescent="0.15">
      <c r="B4872" s="7"/>
      <c r="D4872" s="59" t="s">
        <v>309</v>
      </c>
      <c r="E4872" s="61" t="str" cm="1">
        <f t="array" ref="E4872">IF(MAX((H4867:L4867&gt;=H4856:L4856) * (H4867:L4867 &lt;&gt; 0) * (H4872:L4872=0)) &gt;0, "!", "")</f>
        <v/>
      </c>
      <c r="F4872" s="8" t="s">
        <v>18</v>
      </c>
      <c r="H4872" s="23"/>
      <c r="I4872" s="23"/>
      <c r="J4872" s="23"/>
      <c r="K4872" s="23"/>
      <c r="L4872" s="23"/>
    </row>
    <row r="4873" spans="2:13" s="1" customFormat="1" ht="15" hidden="1" customHeight="1" outlineLevel="1" x14ac:dyDescent="0.15">
      <c r="B4873" s="7"/>
      <c r="D4873" s="59" t="s">
        <v>310</v>
      </c>
      <c r="E4873" s="61" t="str" cm="1">
        <f t="array" ref="E4873">IF(MAX((H4867:L4867&lt;H4856:L4856) * (H4867:L4867 &lt;&gt; 0) * (H4873:L4873=0)) &gt;0, "!", "")</f>
        <v/>
      </c>
      <c r="F4873" s="8" t="s">
        <v>18</v>
      </c>
      <c r="H4873" s="23"/>
      <c r="I4873" s="23"/>
      <c r="J4873" s="23"/>
      <c r="K4873" s="23"/>
      <c r="L4873" s="23"/>
    </row>
    <row r="4874" spans="2:13" s="1" customFormat="1" ht="15" hidden="1" customHeight="1" outlineLevel="1" x14ac:dyDescent="0.15">
      <c r="B4874" s="7"/>
      <c r="D4874" s="59" t="s">
        <v>305</v>
      </c>
      <c r="E4874"/>
      <c r="F4874" s="8" t="s">
        <v>18</v>
      </c>
      <c r="H4874" s="29">
        <f>H4872+IF(H4867&lt;H4856, H4873, 0)</f>
        <v>0</v>
      </c>
      <c r="I4874" s="29">
        <f>I4872+IF(I4867&lt;I4856, I4873, 0)</f>
        <v>0</v>
      </c>
      <c r="J4874" s="29">
        <f>J4872+IF(J4867&lt;J4856, J4873, 0)</f>
        <v>0</v>
      </c>
      <c r="K4874" s="29">
        <f>K4872+IF(K4867&lt;K4856, K4873, 0)</f>
        <v>0</v>
      </c>
      <c r="L4874" s="29">
        <f>L4872+IF(L4867&lt;L4856, L4873, 0)</f>
        <v>0</v>
      </c>
    </row>
    <row r="4875" spans="2:13" hidden="1" outlineLevel="1" x14ac:dyDescent="0.15">
      <c r="D4875" s="1"/>
      <c r="E4875" s="1"/>
      <c r="F4875" s="1"/>
      <c r="H4875" s="1"/>
      <c r="I4875" s="1"/>
      <c r="J4875" s="1"/>
      <c r="K4875" s="1"/>
      <c r="L4875" s="1"/>
    </row>
    <row r="4876" spans="2:13" s="1" customFormat="1" ht="18" hidden="1" customHeight="1" outlineLevel="1" x14ac:dyDescent="0.15">
      <c r="B4876" s="7"/>
      <c r="C4876" s="91" t="s">
        <v>10</v>
      </c>
      <c r="D4876" s="91"/>
      <c r="E4876" s="91"/>
      <c r="F4876" s="92"/>
      <c r="G4876" s="92"/>
      <c r="H4876" s="97" t="s">
        <v>4</v>
      </c>
      <c r="I4876" s="92" t="s">
        <v>5</v>
      </c>
      <c r="J4876" s="92" t="s">
        <v>6</v>
      </c>
      <c r="K4876" s="92" t="s">
        <v>257</v>
      </c>
      <c r="L4876" s="92" t="s">
        <v>258</v>
      </c>
      <c r="M4876" s="92"/>
    </row>
    <row r="4877" spans="2:13" ht="10" hidden="1" customHeight="1" outlineLevel="1" x14ac:dyDescent="0.15"/>
    <row r="4878" spans="2:13" s="1" customFormat="1" ht="15" hidden="1" customHeight="1" outlineLevel="1" x14ac:dyDescent="0.15">
      <c r="B4878" s="7"/>
      <c r="D4878" s="9" t="s">
        <v>17</v>
      </c>
      <c r="F4878" s="8" t="s">
        <v>9</v>
      </c>
      <c r="H4878" s="29">
        <f>H4874</f>
        <v>0</v>
      </c>
      <c r="I4878" s="29">
        <f>I4874</f>
        <v>0</v>
      </c>
      <c r="J4878" s="29">
        <f>J4874</f>
        <v>0</v>
      </c>
      <c r="K4878" s="29">
        <f>K4874</f>
        <v>0</v>
      </c>
      <c r="L4878" s="29">
        <f>L4874</f>
        <v>0</v>
      </c>
    </row>
    <row r="4879" spans="2:13" ht="4" hidden="1" customHeight="1" outlineLevel="1" x14ac:dyDescent="0.15">
      <c r="D4879" s="9"/>
      <c r="F4879" s="1"/>
      <c r="H4879" s="1"/>
      <c r="I4879" s="1"/>
      <c r="J4879" s="1"/>
      <c r="K4879" s="1"/>
      <c r="L4879" s="1"/>
    </row>
    <row r="4880" spans="2:13" s="1" customFormat="1" ht="15" hidden="1" customHeight="1" outlineLevel="1" x14ac:dyDescent="0.15">
      <c r="B4880" s="7"/>
      <c r="D4880" s="9" t="s">
        <v>249</v>
      </c>
      <c r="F4880" s="8" t="s">
        <v>9</v>
      </c>
      <c r="H4880" s="29">
        <f>IF(H4867&lt;H4856, H4873, 0)</f>
        <v>0</v>
      </c>
      <c r="I4880" s="29">
        <f>IF(I4867&lt;I4856, I4873, 0)</f>
        <v>0</v>
      </c>
      <c r="J4880" s="29">
        <f>IF(J4867&lt;J4856, J4873, 0)</f>
        <v>0</v>
      </c>
      <c r="K4880" s="29">
        <f>IF(K4867&lt;K4856, K4873, 0)</f>
        <v>0</v>
      </c>
      <c r="L4880" s="29">
        <f>IF(L4867&lt;L4856, L4873, 0)</f>
        <v>0</v>
      </c>
    </row>
    <row r="4881" spans="2:13" ht="4" hidden="1" customHeight="1" outlineLevel="1" x14ac:dyDescent="0.15">
      <c r="D4881" s="9"/>
      <c r="F4881" s="1"/>
      <c r="H4881" s="1"/>
      <c r="I4881" s="1"/>
      <c r="J4881" s="1"/>
      <c r="K4881" s="1"/>
      <c r="L4881" s="1"/>
    </row>
    <row r="4882" spans="2:13" s="1" customFormat="1" ht="15" hidden="1" customHeight="1" outlineLevel="1" x14ac:dyDescent="0.15">
      <c r="B4882" s="7"/>
      <c r="D4882" s="9" t="s">
        <v>11</v>
      </c>
      <c r="F4882" s="8" t="str">
        <f>ReportingCurrencyUnitLables</f>
        <v>USD 000s</v>
      </c>
      <c r="H4882" s="29">
        <f>H4856 * H4874 / 1000</f>
        <v>0</v>
      </c>
      <c r="I4882" s="29">
        <f>I4856 * I4874 / 1000</f>
        <v>0</v>
      </c>
      <c r="J4882" s="29">
        <f>J4856 * J4874 / 1000</f>
        <v>0</v>
      </c>
      <c r="K4882" s="29">
        <f>K4856 * K4874 / 1000</f>
        <v>0</v>
      </c>
      <c r="L4882" s="29">
        <f>L4856 * L4874 / 1000</f>
        <v>0</v>
      </c>
    </row>
    <row r="4883" spans="2:13" ht="4" hidden="1" customHeight="1" outlineLevel="1" x14ac:dyDescent="0.15">
      <c r="D4883" s="9"/>
      <c r="F4883" s="1"/>
      <c r="H4883" s="1"/>
      <c r="I4883" s="1"/>
      <c r="J4883" s="1"/>
      <c r="K4883" s="1"/>
      <c r="L4883" s="1"/>
    </row>
    <row r="4884" spans="2:13" s="1" customFormat="1" ht="15" hidden="1" customHeight="1" outlineLevel="1" x14ac:dyDescent="0.15">
      <c r="B4884" s="7"/>
      <c r="D4884" s="9" t="s">
        <v>13</v>
      </c>
      <c r="F4884" s="8" t="s">
        <v>14</v>
      </c>
      <c r="H4884" s="30">
        <f>IF(H4878=0,0,H4880 / H4878)</f>
        <v>0</v>
      </c>
      <c r="I4884" s="30">
        <f>IF(I4878=0,0,I4880 / I4878)</f>
        <v>0</v>
      </c>
      <c r="J4884" s="30">
        <f>IF(J4878=0,0,J4880 / J4878)</f>
        <v>0</v>
      </c>
      <c r="K4884" s="30">
        <f>IF(K4878=0,0,K4880 / K4878)</f>
        <v>0</v>
      </c>
      <c r="L4884" s="30">
        <f>IF(L4878=0,0,L4880 / L4878)</f>
        <v>0</v>
      </c>
    </row>
    <row r="4885" spans="2:13" ht="4" hidden="1" customHeight="1" outlineLevel="1" x14ac:dyDescent="0.15">
      <c r="D4885" s="9"/>
      <c r="F4885" s="1"/>
      <c r="H4885" s="1"/>
      <c r="I4885" s="1"/>
      <c r="J4885" s="1"/>
      <c r="K4885" s="1"/>
      <c r="L4885" s="1"/>
    </row>
    <row r="4886" spans="2:13" ht="15" hidden="1" customHeight="1" outlineLevel="1" x14ac:dyDescent="0.15">
      <c r="D4886" s="9" t="s">
        <v>302</v>
      </c>
      <c r="F4886" s="8" t="str">
        <f>ReportingCurrencyUnitLables</f>
        <v>USD 000s</v>
      </c>
      <c r="G4886" s="1"/>
      <c r="H4886" s="29">
        <f>MAX(0, H4856-H4867) * H4880 / 1000</f>
        <v>0</v>
      </c>
      <c r="I4886" s="29">
        <f t="shared" ref="I4886:L4886" si="157">MAX(0, I4856-I4867) * I4880 / 1000</f>
        <v>0</v>
      </c>
      <c r="J4886" s="29">
        <f t="shared" si="157"/>
        <v>0</v>
      </c>
      <c r="K4886" s="29">
        <f t="shared" si="157"/>
        <v>0</v>
      </c>
      <c r="L4886" s="29">
        <f t="shared" si="157"/>
        <v>0</v>
      </c>
    </row>
    <row r="4887" spans="2:13" ht="4" hidden="1" customHeight="1" outlineLevel="1" x14ac:dyDescent="0.15">
      <c r="D4887" s="9"/>
      <c r="F4887" s="1"/>
      <c r="H4887" s="1"/>
      <c r="I4887" s="1"/>
      <c r="J4887" s="1"/>
      <c r="K4887" s="1"/>
      <c r="L4887" s="1"/>
    </row>
    <row r="4888" spans="2:13" s="1" customFormat="1" ht="15" hidden="1" customHeight="1" outlineLevel="1" x14ac:dyDescent="0.15">
      <c r="B4888" s="7"/>
      <c r="D4888" s="9" t="s">
        <v>252</v>
      </c>
      <c r="F4888" s="8" t="s">
        <v>250</v>
      </c>
      <c r="H4888" s="30">
        <f>IF(H4882=0, 0, H4886/H4882)</f>
        <v>0</v>
      </c>
      <c r="I4888" s="30">
        <f>IF(I4882=0, 0, I4886/I4882)</f>
        <v>0</v>
      </c>
      <c r="J4888" s="30">
        <f>IF(J4882=0, 0, J4886/J4882)</f>
        <v>0</v>
      </c>
      <c r="K4888" s="30">
        <f>IF(K4882=0, 0, K4886/K4882)</f>
        <v>0</v>
      </c>
      <c r="L4888" s="30">
        <f>IF(L4882=0, 0, L4886/L4882)</f>
        <v>0</v>
      </c>
    </row>
    <row r="4889" spans="2:13" ht="4" hidden="1" customHeight="1" outlineLevel="1" x14ac:dyDescent="0.15">
      <c r="D4889" s="9"/>
      <c r="F4889" s="1"/>
      <c r="H4889" s="1"/>
      <c r="I4889" s="1"/>
      <c r="J4889" s="1"/>
      <c r="K4889" s="1"/>
      <c r="L4889" s="1"/>
    </row>
    <row r="4890" spans="2:13" s="1" customFormat="1" ht="15" hidden="1" customHeight="1" outlineLevel="1" x14ac:dyDescent="0.15">
      <c r="B4890" s="7"/>
      <c r="C4890" s="7"/>
      <c r="D4890" s="9" t="s">
        <v>251</v>
      </c>
      <c r="F4890" s="8" t="s">
        <v>259</v>
      </c>
      <c r="H4890" s="31"/>
      <c r="I4890" s="30">
        <f>IF(H4888=0, 0, -(I4888-H4888) / H4888)</f>
        <v>0</v>
      </c>
      <c r="J4890" s="30">
        <f>IF(I4888=0, 0, -(J4888-I4888) / I4888)</f>
        <v>0</v>
      </c>
      <c r="K4890" s="30">
        <f>IF(J4888=0, 0, -(K4888-J4888) / J4888)</f>
        <v>0</v>
      </c>
      <c r="L4890" s="30">
        <f>IF(K4888=0, 0, -(L4888-K4888) / K4888)</f>
        <v>0</v>
      </c>
    </row>
    <row r="4891" spans="2:13" hidden="1" outlineLevel="1" x14ac:dyDescent="0.15"/>
    <row r="4892" spans="2:13" s="1" customFormat="1" ht="18" hidden="1" customHeight="1" outlineLevel="1" x14ac:dyDescent="0.15">
      <c r="B4892" s="7"/>
      <c r="C4892" s="91" t="s">
        <v>241</v>
      </c>
      <c r="D4892" s="91"/>
      <c r="E4892" s="93">
        <f>IF(AND(J4843 = "Yes", OR(ISBLANK(Worker_Type_Filter), Worker_Type_Filter = H4848),
 OR(ISBLANK(Country_Filter), Country_Filter = J4848)), 1, 0)</f>
        <v>1</v>
      </c>
      <c r="F4892" s="92"/>
      <c r="G4892" s="92"/>
      <c r="H4892" s="92" t="s">
        <v>4</v>
      </c>
      <c r="I4892" s="92" t="s">
        <v>5</v>
      </c>
      <c r="J4892" s="92" t="s">
        <v>6</v>
      </c>
      <c r="K4892" s="92" t="s">
        <v>257</v>
      </c>
      <c r="L4892" s="92" t="s">
        <v>258</v>
      </c>
      <c r="M4892" s="92"/>
    </row>
    <row r="4893" spans="2:13" ht="10" hidden="1" customHeight="1" outlineLevel="1" x14ac:dyDescent="0.15">
      <c r="C4893" s="43" t="s">
        <v>248</v>
      </c>
    </row>
    <row r="4894" spans="2:13" ht="4" hidden="1" customHeight="1" outlineLevel="1" x14ac:dyDescent="0.15"/>
    <row r="4895" spans="2:13" s="1" customFormat="1" ht="15" hidden="1" customHeight="1" outlineLevel="1" x14ac:dyDescent="0.15">
      <c r="B4895" s="7"/>
      <c r="C4895" s="19">
        <v>1</v>
      </c>
      <c r="D4895" s="9" t="s">
        <v>17</v>
      </c>
      <c r="F4895" s="8" t="s">
        <v>9</v>
      </c>
      <c r="H4895" s="29">
        <f>H4878 * $E4892</f>
        <v>0</v>
      </c>
      <c r="I4895" s="29">
        <f>I4878 * $E4892</f>
        <v>0</v>
      </c>
      <c r="J4895" s="29">
        <f>J4878 * $E4892</f>
        <v>0</v>
      </c>
      <c r="K4895" s="29">
        <f>K4878 * $E4892</f>
        <v>0</v>
      </c>
      <c r="L4895" s="29">
        <f>L4878 * $E4892</f>
        <v>0</v>
      </c>
    </row>
    <row r="4896" spans="2:13" ht="4" hidden="1" customHeight="1" outlineLevel="1" x14ac:dyDescent="0.15">
      <c r="D4896" s="9"/>
      <c r="F4896" s="1"/>
      <c r="H4896" s="1"/>
      <c r="I4896" s="1"/>
      <c r="J4896" s="1"/>
      <c r="K4896" s="1"/>
      <c r="L4896" s="1"/>
    </row>
    <row r="4897" spans="2:14" s="1" customFormat="1" ht="15" hidden="1" customHeight="1" outlineLevel="1" x14ac:dyDescent="0.15">
      <c r="B4897" s="7"/>
      <c r="C4897" s="19">
        <v>2</v>
      </c>
      <c r="D4897" s="9" t="s">
        <v>249</v>
      </c>
      <c r="F4897" s="8" t="s">
        <v>9</v>
      </c>
      <c r="H4897" s="29">
        <f>H4880 * $E4892</f>
        <v>0</v>
      </c>
      <c r="I4897" s="29">
        <f>I4880 * $E4892</f>
        <v>0</v>
      </c>
      <c r="J4897" s="29">
        <f>J4880 * $E4892</f>
        <v>0</v>
      </c>
      <c r="K4897" s="29">
        <f>K4880 * $E4892</f>
        <v>0</v>
      </c>
      <c r="L4897" s="29">
        <f>L4880 * $E4892</f>
        <v>0</v>
      </c>
    </row>
    <row r="4898" spans="2:14" ht="4" hidden="1" customHeight="1" outlineLevel="1" x14ac:dyDescent="0.15">
      <c r="D4898" s="9"/>
      <c r="F4898" s="1"/>
      <c r="H4898" s="1"/>
      <c r="I4898" s="1"/>
      <c r="J4898" s="1"/>
      <c r="K4898" s="1"/>
      <c r="L4898" s="1"/>
    </row>
    <row r="4899" spans="2:14" s="1" customFormat="1" ht="15" hidden="1" customHeight="1" outlineLevel="1" x14ac:dyDescent="0.15">
      <c r="B4899" s="7"/>
      <c r="C4899" s="19">
        <v>3</v>
      </c>
      <c r="D4899" s="9" t="s">
        <v>11</v>
      </c>
      <c r="F4899" s="8" t="str">
        <f>ReportingCurrencyUnitLables</f>
        <v>USD 000s</v>
      </c>
      <c r="H4899" s="29">
        <f>H4882 * $E4892</f>
        <v>0</v>
      </c>
      <c r="I4899" s="29">
        <f>I4882 * $E4892</f>
        <v>0</v>
      </c>
      <c r="J4899" s="29">
        <f>J4882 * $E4892</f>
        <v>0</v>
      </c>
      <c r="K4899" s="29">
        <f>K4882 * $E4892</f>
        <v>0</v>
      </c>
      <c r="L4899" s="29">
        <f>L4882 * $E4892</f>
        <v>0</v>
      </c>
    </row>
    <row r="4900" spans="2:14" ht="4" hidden="1" customHeight="1" outlineLevel="1" x14ac:dyDescent="0.15">
      <c r="D4900" s="9"/>
      <c r="F4900" s="1"/>
      <c r="H4900" s="1"/>
      <c r="I4900" s="1"/>
      <c r="J4900" s="1"/>
      <c r="K4900" s="1"/>
      <c r="L4900" s="1"/>
    </row>
    <row r="4901" spans="2:14" s="1" customFormat="1" ht="15" hidden="1" customHeight="1" outlineLevel="1" x14ac:dyDescent="0.15">
      <c r="B4901" s="7"/>
      <c r="C4901" s="19">
        <v>4</v>
      </c>
      <c r="D4901" s="9" t="s">
        <v>256</v>
      </c>
      <c r="F4901" s="8" t="str">
        <f>ReportingCurrencyUnitLables</f>
        <v>USD 000s</v>
      </c>
      <c r="H4901" s="29">
        <f>H4886 * $E4892</f>
        <v>0</v>
      </c>
      <c r="I4901" s="29">
        <f>I4886 * $E4892</f>
        <v>0</v>
      </c>
      <c r="J4901" s="29">
        <f>J4886 * $E4892</f>
        <v>0</v>
      </c>
      <c r="K4901" s="29">
        <f>K4886 * $E4892</f>
        <v>0</v>
      </c>
      <c r="L4901" s="29">
        <f>L4886 * $E4892</f>
        <v>0</v>
      </c>
    </row>
    <row r="4902" spans="2:14" ht="4" hidden="1" customHeight="1" outlineLevel="1" x14ac:dyDescent="0.15">
      <c r="D4902" s="9"/>
      <c r="F4902" s="1"/>
      <c r="H4902" s="1"/>
      <c r="I4902" s="1"/>
      <c r="J4902" s="1"/>
      <c r="K4902" s="1"/>
      <c r="L4902" s="1"/>
    </row>
    <row r="4903" spans="2:14" ht="10" hidden="1" customHeight="1" outlineLevel="1" x14ac:dyDescent="0.15">
      <c r="B4903" s="44"/>
      <c r="C4903" s="41"/>
      <c r="D4903" s="41"/>
      <c r="E4903" s="41"/>
      <c r="F4903" s="41"/>
      <c r="G4903" s="41"/>
      <c r="H4903" s="41"/>
      <c r="I4903" s="45"/>
      <c r="J4903" s="45"/>
      <c r="K4903" s="45"/>
      <c r="L4903" s="41"/>
      <c r="M4903" s="41"/>
      <c r="N4903" s="1"/>
    </row>
    <row r="4904" spans="2:14" ht="10" customHeight="1" x14ac:dyDescent="0.15">
      <c r="B4904" s="44"/>
      <c r="C4904" s="41"/>
      <c r="D4904" s="41"/>
      <c r="E4904" s="41"/>
      <c r="F4904" s="41"/>
      <c r="G4904" s="41"/>
      <c r="H4904" s="41"/>
      <c r="I4904" s="45"/>
      <c r="J4904" s="45"/>
      <c r="K4904" s="45"/>
      <c r="L4904" s="41"/>
      <c r="M4904" s="41"/>
      <c r="N4904" s="1"/>
    </row>
    <row r="4905" spans="2:14" s="1" customFormat="1" ht="19" collapsed="1" x14ac:dyDescent="0.15">
      <c r="B4905" s="83" cm="1">
        <f t="array" aca="1" ref="B4905" ca="1">MAX($B$2:OFFSET(B4905,-1,0)+1)</f>
        <v>80</v>
      </c>
      <c r="C4905" s="84" t="str">
        <f>UPPER(J4910) &amp;" / " &amp; K4910  &amp; " / " &amp; L4910 &amp; " / " &amp; H4910</f>
        <v xml:space="preserve"> /  /  / </v>
      </c>
      <c r="D4905" s="84"/>
      <c r="E4905" s="41"/>
      <c r="F4905" s="41"/>
      <c r="G4905" s="41"/>
      <c r="H4905" s="61" t="str">
        <f>IF(COUNTIF(E4907:E4963, "!")&gt;0, "!", "")</f>
        <v/>
      </c>
      <c r="I4905" s="18" t="s">
        <v>240</v>
      </c>
      <c r="J4905" s="2" t="s">
        <v>210</v>
      </c>
      <c r="K4905" s="18" t="s">
        <v>267</v>
      </c>
      <c r="L4905" s="42">
        <f>E4954</f>
        <v>1</v>
      </c>
      <c r="M4905" s="41"/>
    </row>
    <row r="4906" spans="2:14" s="1" customFormat="1" ht="4" hidden="1" customHeight="1" outlineLevel="1" x14ac:dyDescent="0.15">
      <c r="B4906" s="88"/>
      <c r="C4906" s="89"/>
      <c r="D4906" s="89"/>
      <c r="E4906" s="89"/>
      <c r="F4906" s="89"/>
      <c r="G4906" s="89"/>
      <c r="H4906" s="89"/>
      <c r="I4906" s="90"/>
      <c r="J4906" s="90"/>
      <c r="K4906" s="90"/>
      <c r="L4906" s="89"/>
      <c r="M4906" s="89"/>
    </row>
    <row r="4907" spans="2:14" ht="10" hidden="1" customHeight="1" outlineLevel="1" x14ac:dyDescent="0.15"/>
    <row r="4908" spans="2:14" ht="15" hidden="1" customHeight="1" outlineLevel="1" x14ac:dyDescent="0.15">
      <c r="D4908" s="1"/>
      <c r="E4908" s="1"/>
      <c r="H4908" s="4" t="s">
        <v>1</v>
      </c>
      <c r="J4908" s="4" t="s">
        <v>0</v>
      </c>
      <c r="K4908" s="4" t="s">
        <v>209</v>
      </c>
      <c r="L4908" s="4" t="s">
        <v>264</v>
      </c>
    </row>
    <row r="4909" spans="2:14" ht="5" hidden="1" customHeight="1" outlineLevel="1" x14ac:dyDescent="0.15">
      <c r="D4909" s="1"/>
      <c r="E4909" s="1"/>
      <c r="H4909" s="1"/>
      <c r="J4909" s="1"/>
      <c r="K4909" s="1"/>
      <c r="L4909" s="1"/>
    </row>
    <row r="4910" spans="2:14" ht="15" hidden="1" customHeight="1" outlineLevel="1" x14ac:dyDescent="0.15">
      <c r="D4910" s="9" t="s">
        <v>2</v>
      </c>
      <c r="E4910" s="1"/>
      <c r="H4910" s="2"/>
      <c r="J4910" s="2"/>
      <c r="K4910" s="2"/>
      <c r="L4910" s="2"/>
    </row>
    <row r="4911" spans="2:14" hidden="1" outlineLevel="1" x14ac:dyDescent="0.15">
      <c r="D4911" s="1"/>
      <c r="E4911" s="1"/>
      <c r="F4911" s="1"/>
      <c r="H4911" s="1"/>
      <c r="I4911" s="1"/>
      <c r="J4911" s="1"/>
      <c r="K4911" s="1"/>
      <c r="L4911" s="1"/>
    </row>
    <row r="4912" spans="2:14" s="1" customFormat="1" ht="18" hidden="1" customHeight="1" outlineLevel="1" x14ac:dyDescent="0.15">
      <c r="B4912" s="7"/>
      <c r="C4912" s="91" t="s">
        <v>3</v>
      </c>
      <c r="D4912" s="91"/>
      <c r="E4912" s="91"/>
      <c r="F4912" s="92"/>
      <c r="G4912" s="92"/>
      <c r="H4912" s="92" t="s">
        <v>4</v>
      </c>
      <c r="I4912" s="92" t="s">
        <v>5</v>
      </c>
      <c r="J4912" s="92" t="s">
        <v>6</v>
      </c>
      <c r="K4912" s="92" t="s">
        <v>257</v>
      </c>
      <c r="L4912" s="92" t="s">
        <v>258</v>
      </c>
      <c r="M4912" s="92"/>
    </row>
    <row r="4913" spans="2:13" ht="10" hidden="1" customHeight="1" outlineLevel="1" x14ac:dyDescent="0.15">
      <c r="H4913" s="1"/>
      <c r="I4913" s="1"/>
      <c r="J4913" s="1"/>
      <c r="K4913" s="1"/>
      <c r="L4913" s="1"/>
    </row>
    <row r="4914" spans="2:13" s="1" customFormat="1" ht="15" hidden="1" customHeight="1" outlineLevel="1" x14ac:dyDescent="0.15">
      <c r="B4914" s="7"/>
      <c r="D4914" s="9" t="s">
        <v>3</v>
      </c>
      <c r="F4914" s="17" t="s">
        <v>321</v>
      </c>
      <c r="H4914" s="22"/>
      <c r="I4914" s="22"/>
      <c r="J4914" s="22"/>
      <c r="K4914" s="22"/>
      <c r="L4914" s="22"/>
    </row>
    <row r="4915" spans="2:13" ht="4" hidden="1" customHeight="1" outlineLevel="1" x14ac:dyDescent="0.15">
      <c r="D4915" s="1"/>
      <c r="E4915" s="1"/>
      <c r="F4915" s="1"/>
      <c r="H4915" s="1"/>
      <c r="I4915" s="1"/>
      <c r="J4915" s="1"/>
      <c r="K4915" s="1"/>
      <c r="L4915" s="1"/>
    </row>
    <row r="4916" spans="2:13" s="1" customFormat="1" ht="15" hidden="1" customHeight="1" outlineLevel="1" x14ac:dyDescent="0.15">
      <c r="B4916" s="7"/>
      <c r="D4916" s="9" t="s">
        <v>246</v>
      </c>
      <c r="F4916" s="8" t="str">
        <f>F4918 &amp; ":" &amp; F4914</f>
        <v>USD:[currency code]</v>
      </c>
      <c r="H4916" s="24"/>
      <c r="I4916" s="24"/>
      <c r="J4916" s="24"/>
      <c r="K4916" s="24"/>
      <c r="L4916" s="24"/>
    </row>
    <row r="4917" spans="2:13" ht="4" hidden="1" customHeight="1" outlineLevel="1" x14ac:dyDescent="0.15">
      <c r="D4917" s="1"/>
      <c r="E4917" s="1"/>
      <c r="F4917" s="1"/>
      <c r="H4917" s="1"/>
      <c r="I4917" s="1"/>
      <c r="J4917" s="1"/>
      <c r="K4917" s="1"/>
      <c r="L4917" s="1"/>
    </row>
    <row r="4918" spans="2:13" s="1" customFormat="1" ht="15" hidden="1" customHeight="1" outlineLevel="1" x14ac:dyDescent="0.15">
      <c r="B4918" s="7"/>
      <c r="D4918" s="9" t="s">
        <v>16</v>
      </c>
      <c r="F4918" s="8" t="str">
        <f>ReportingCurrency</f>
        <v>USD</v>
      </c>
      <c r="H4918" s="28">
        <f>IF(H4916=0, 0, H4914/H4916)</f>
        <v>0</v>
      </c>
      <c r="I4918" s="28">
        <f>IF(I4916=0, 0, I4914/I4916)</f>
        <v>0</v>
      </c>
      <c r="J4918" s="28">
        <f>IF(J4916=0, 0, J4914/J4916)</f>
        <v>0</v>
      </c>
      <c r="K4918" s="28">
        <f>IF(K4916=0, 0, K4914/K4916)</f>
        <v>0</v>
      </c>
      <c r="L4918" s="28">
        <f>IF(L4916=0, 0, L4914/L4916)</f>
        <v>0</v>
      </c>
    </row>
    <row r="4919" spans="2:13" ht="4" hidden="1" customHeight="1" outlineLevel="1" x14ac:dyDescent="0.15">
      <c r="D4919" s="1"/>
      <c r="E4919" s="1"/>
      <c r="F4919" s="1"/>
      <c r="H4919" s="1"/>
      <c r="I4919" s="1"/>
      <c r="J4919" s="1"/>
      <c r="K4919" s="1"/>
      <c r="L4919" s="1"/>
    </row>
    <row r="4920" spans="2:13" s="1" customFormat="1" ht="15" hidden="1" customHeight="1" outlineLevel="1" x14ac:dyDescent="0.15">
      <c r="B4920" s="7"/>
      <c r="D4920" s="9" t="s">
        <v>253</v>
      </c>
      <c r="F4920" s="8" t="s">
        <v>254</v>
      </c>
      <c r="H4920" s="2"/>
      <c r="I4920" s="2"/>
      <c r="J4920" s="2"/>
      <c r="K4920" s="2"/>
      <c r="L4920" s="2"/>
    </row>
    <row r="4921" spans="2:13" ht="4" hidden="1" customHeight="1" outlineLevel="1" x14ac:dyDescent="0.15">
      <c r="D4921" s="1"/>
      <c r="E4921" s="1"/>
      <c r="F4921" s="1"/>
      <c r="H4921" s="1"/>
      <c r="I4921" s="1"/>
      <c r="J4921" s="1"/>
      <c r="K4921" s="1"/>
      <c r="L4921" s="1"/>
    </row>
    <row r="4922" spans="2:13" s="1" customFormat="1" ht="15" hidden="1" customHeight="1" outlineLevel="1" x14ac:dyDescent="0.15">
      <c r="B4922" s="7"/>
      <c r="D4922" s="9" t="s">
        <v>280</v>
      </c>
      <c r="F4922" s="8" t="s">
        <v>255</v>
      </c>
      <c r="H4922" s="25"/>
      <c r="I4922" s="25"/>
      <c r="J4922" s="25"/>
      <c r="K4922" s="25"/>
      <c r="L4922" s="25"/>
    </row>
    <row r="4923" spans="2:13" hidden="1" outlineLevel="1" x14ac:dyDescent="0.15">
      <c r="D4923" s="1"/>
      <c r="E4923" s="1"/>
      <c r="F4923" s="1"/>
      <c r="H4923" s="1"/>
      <c r="I4923" s="1"/>
      <c r="J4923" s="1"/>
      <c r="K4923" s="1"/>
      <c r="L4923" s="1"/>
    </row>
    <row r="4924" spans="2:13" s="1" customFormat="1" ht="18" hidden="1" customHeight="1" outlineLevel="1" x14ac:dyDescent="0.15">
      <c r="B4924" s="7"/>
      <c r="C4924" s="91" t="s">
        <v>311</v>
      </c>
      <c r="D4924" s="91"/>
      <c r="E4924" s="91"/>
      <c r="F4924" s="92"/>
      <c r="G4924" s="92"/>
      <c r="H4924" s="92" t="s">
        <v>4</v>
      </c>
      <c r="I4924" s="92" t="s">
        <v>5</v>
      </c>
      <c r="J4924" s="92" t="s">
        <v>6</v>
      </c>
      <c r="K4924" s="92" t="s">
        <v>257</v>
      </c>
      <c r="L4924" s="92" t="s">
        <v>258</v>
      </c>
      <c r="M4924" s="92"/>
    </row>
    <row r="4925" spans="2:13" ht="10" hidden="1" customHeight="1" outlineLevel="1" x14ac:dyDescent="0.15">
      <c r="H4925" s="1"/>
      <c r="I4925" s="1"/>
      <c r="J4925" s="1"/>
      <c r="K4925" s="1"/>
      <c r="L4925" s="1"/>
    </row>
    <row r="4926" spans="2:13" s="1" customFormat="1" ht="15" hidden="1" customHeight="1" outlineLevel="1" x14ac:dyDescent="0.15">
      <c r="B4926" s="7"/>
      <c r="C4926" s="62"/>
      <c r="D4926" s="9" t="s">
        <v>318</v>
      </c>
      <c r="E4926"/>
      <c r="F4926" s="58" t="str">
        <f>F4914</f>
        <v>[currency code]</v>
      </c>
      <c r="H4926" s="23"/>
      <c r="I4926" s="23"/>
      <c r="J4926" s="23"/>
      <c r="K4926" s="23"/>
      <c r="L4926" s="23"/>
    </row>
    <row r="4927" spans="2:13" ht="10" hidden="1" customHeight="1" outlineLevel="1" x14ac:dyDescent="0.15">
      <c r="D4927" s="1"/>
      <c r="F4927" s="1"/>
      <c r="H4927" s="1"/>
      <c r="I4927" s="1"/>
      <c r="J4927" s="1"/>
      <c r="K4927" s="1"/>
      <c r="L4927" s="1"/>
    </row>
    <row r="4928" spans="2:13" ht="15" hidden="1" customHeight="1" outlineLevel="1" x14ac:dyDescent="0.15">
      <c r="D4928" s="60"/>
      <c r="F4928" s="1"/>
      <c r="H4928" s="98" t="s">
        <v>312</v>
      </c>
      <c r="I4928" s="1"/>
      <c r="J4928" s="1"/>
      <c r="K4928" s="1"/>
      <c r="L4928" s="1"/>
    </row>
    <row r="4929" spans="2:13" s="1" customFormat="1" ht="15" hidden="1" customHeight="1" outlineLevel="1" x14ac:dyDescent="0.15">
      <c r="B4929" s="7"/>
      <c r="D4929" s="9" t="s">
        <v>319</v>
      </c>
      <c r="E4929"/>
      <c r="F4929" s="8" t="str">
        <f t="shared" ref="F4929" si="158">ReportingCurrency</f>
        <v>USD</v>
      </c>
      <c r="H4929" s="28">
        <f>IF(H4916=0, 0, H4926/H4916)</f>
        <v>0</v>
      </c>
      <c r="I4929" s="28">
        <f>IF(I4916=0, 0, I4926/I4916)</f>
        <v>0</v>
      </c>
      <c r="J4929" s="28">
        <f>IF(J4916=0, 0, J4926/J4916)</f>
        <v>0</v>
      </c>
      <c r="K4929" s="28">
        <f>IF(K4916=0, 0, K4926/K4916)</f>
        <v>0</v>
      </c>
      <c r="L4929" s="28">
        <f>IF(L4916=0, 0, L4926/L4916)</f>
        <v>0</v>
      </c>
    </row>
    <row r="4930" spans="2:13" hidden="1" outlineLevel="1" x14ac:dyDescent="0.15"/>
    <row r="4931" spans="2:13" s="1" customFormat="1" ht="18" hidden="1" customHeight="1" outlineLevel="1" x14ac:dyDescent="0.15">
      <c r="B4931" s="7"/>
      <c r="C4931" s="91" t="s">
        <v>8</v>
      </c>
      <c r="D4931" s="91"/>
      <c r="E4931" s="91"/>
      <c r="F4931" s="92"/>
      <c r="G4931" s="92"/>
      <c r="H4931" s="92" t="s">
        <v>4</v>
      </c>
      <c r="I4931" s="92" t="s">
        <v>5</v>
      </c>
      <c r="J4931" s="92" t="s">
        <v>6</v>
      </c>
      <c r="K4931" s="92" t="s">
        <v>257</v>
      </c>
      <c r="L4931" s="92" t="s">
        <v>258</v>
      </c>
      <c r="M4931" s="92"/>
    </row>
    <row r="4932" spans="2:13" ht="10" hidden="1" customHeight="1" outlineLevel="1" x14ac:dyDescent="0.15">
      <c r="H4932" s="1"/>
      <c r="I4932" s="1"/>
      <c r="J4932" s="1"/>
      <c r="K4932" s="1"/>
      <c r="L4932" s="1"/>
    </row>
    <row r="4933" spans="2:13" ht="15" hidden="1" customHeight="1" outlineLevel="1" x14ac:dyDescent="0.15">
      <c r="D4933" s="9" t="s">
        <v>8</v>
      </c>
      <c r="F4933" s="1"/>
      <c r="H4933" s="99" t="str" cm="1">
        <f t="array" ref="H4933">IF(OR(E4934:E4935 = "!"), "Red alert = missing data","")</f>
        <v/>
      </c>
      <c r="I4933" s="1"/>
      <c r="J4933" s="1"/>
      <c r="K4933" s="1"/>
      <c r="L4933" s="1"/>
    </row>
    <row r="4934" spans="2:13" s="1" customFormat="1" ht="15" hidden="1" customHeight="1" outlineLevel="1" x14ac:dyDescent="0.15">
      <c r="B4934" s="7"/>
      <c r="D4934" s="59" t="s">
        <v>309</v>
      </c>
      <c r="E4934" s="61" t="str" cm="1">
        <f t="array" ref="E4934">IF(MAX((H4929:L4929&gt;=H4918:L4918) * (H4929:L4929 &lt;&gt; 0) * (H4934:L4934=0)) &gt;0, "!", "")</f>
        <v/>
      </c>
      <c r="F4934" s="8" t="s">
        <v>18</v>
      </c>
      <c r="H4934" s="23"/>
      <c r="I4934" s="23"/>
      <c r="J4934" s="23"/>
      <c r="K4934" s="23"/>
      <c r="L4934" s="23"/>
    </row>
    <row r="4935" spans="2:13" s="1" customFormat="1" ht="15" hidden="1" customHeight="1" outlineLevel="1" x14ac:dyDescent="0.15">
      <c r="B4935" s="7"/>
      <c r="D4935" s="59" t="s">
        <v>310</v>
      </c>
      <c r="E4935" s="61" t="str" cm="1">
        <f t="array" ref="E4935">IF(MAX((H4929:L4929&lt;H4918:L4918) * (H4929:L4929 &lt;&gt; 0) * (H4935:L4935=0)) &gt;0, "!", "")</f>
        <v/>
      </c>
      <c r="F4935" s="8" t="s">
        <v>18</v>
      </c>
      <c r="H4935" s="23"/>
      <c r="I4935" s="23"/>
      <c r="J4935" s="23"/>
      <c r="K4935" s="23"/>
      <c r="L4935" s="23"/>
    </row>
    <row r="4936" spans="2:13" s="1" customFormat="1" ht="15" hidden="1" customHeight="1" outlineLevel="1" x14ac:dyDescent="0.15">
      <c r="B4936" s="7"/>
      <c r="D4936" s="59" t="s">
        <v>305</v>
      </c>
      <c r="E4936"/>
      <c r="F4936" s="8" t="s">
        <v>18</v>
      </c>
      <c r="H4936" s="29">
        <f>H4934+IF(H4929&lt;H4918, H4935, 0)</f>
        <v>0</v>
      </c>
      <c r="I4936" s="29">
        <f>I4934+IF(I4929&lt;I4918, I4935, 0)</f>
        <v>0</v>
      </c>
      <c r="J4936" s="29">
        <f>J4934+IF(J4929&lt;J4918, J4935, 0)</f>
        <v>0</v>
      </c>
      <c r="K4936" s="29">
        <f>K4934+IF(K4929&lt;K4918, K4935, 0)</f>
        <v>0</v>
      </c>
      <c r="L4936" s="29">
        <f>L4934+IF(L4929&lt;L4918, L4935, 0)</f>
        <v>0</v>
      </c>
    </row>
    <row r="4937" spans="2:13" hidden="1" outlineLevel="1" x14ac:dyDescent="0.15">
      <c r="D4937" s="1"/>
      <c r="E4937" s="1"/>
      <c r="F4937" s="1"/>
      <c r="H4937" s="1"/>
      <c r="I4937" s="1"/>
      <c r="J4937" s="1"/>
      <c r="K4937" s="1"/>
      <c r="L4937" s="1"/>
    </row>
    <row r="4938" spans="2:13" s="1" customFormat="1" ht="18" hidden="1" customHeight="1" outlineLevel="1" x14ac:dyDescent="0.15">
      <c r="B4938" s="7"/>
      <c r="C4938" s="91" t="s">
        <v>10</v>
      </c>
      <c r="D4938" s="91"/>
      <c r="E4938" s="91"/>
      <c r="F4938" s="92"/>
      <c r="G4938" s="92"/>
      <c r="H4938" s="97" t="s">
        <v>4</v>
      </c>
      <c r="I4938" s="92" t="s">
        <v>5</v>
      </c>
      <c r="J4938" s="92" t="s">
        <v>6</v>
      </c>
      <c r="K4938" s="92" t="s">
        <v>257</v>
      </c>
      <c r="L4938" s="92" t="s">
        <v>258</v>
      </c>
      <c r="M4938" s="92"/>
    </row>
    <row r="4939" spans="2:13" ht="10" hidden="1" customHeight="1" outlineLevel="1" x14ac:dyDescent="0.15"/>
    <row r="4940" spans="2:13" s="1" customFormat="1" ht="15" hidden="1" customHeight="1" outlineLevel="1" x14ac:dyDescent="0.15">
      <c r="B4940" s="7"/>
      <c r="D4940" s="9" t="s">
        <v>17</v>
      </c>
      <c r="F4940" s="8" t="s">
        <v>9</v>
      </c>
      <c r="H4940" s="29">
        <f>H4936</f>
        <v>0</v>
      </c>
      <c r="I4940" s="29">
        <f>I4936</f>
        <v>0</v>
      </c>
      <c r="J4940" s="29">
        <f>J4936</f>
        <v>0</v>
      </c>
      <c r="K4940" s="29">
        <f>K4936</f>
        <v>0</v>
      </c>
      <c r="L4940" s="29">
        <f>L4936</f>
        <v>0</v>
      </c>
    </row>
    <row r="4941" spans="2:13" ht="4" hidden="1" customHeight="1" outlineLevel="1" x14ac:dyDescent="0.15">
      <c r="D4941" s="9"/>
      <c r="F4941" s="1"/>
      <c r="H4941" s="1"/>
      <c r="I4941" s="1"/>
      <c r="J4941" s="1"/>
      <c r="K4941" s="1"/>
      <c r="L4941" s="1"/>
    </row>
    <row r="4942" spans="2:13" s="1" customFormat="1" ht="15" hidden="1" customHeight="1" outlineLevel="1" x14ac:dyDescent="0.15">
      <c r="B4942" s="7"/>
      <c r="D4942" s="9" t="s">
        <v>249</v>
      </c>
      <c r="F4942" s="8" t="s">
        <v>9</v>
      </c>
      <c r="H4942" s="29">
        <f>IF(H4929&lt;H4918, H4935, 0)</f>
        <v>0</v>
      </c>
      <c r="I4942" s="29">
        <f>IF(I4929&lt;I4918, I4935, 0)</f>
        <v>0</v>
      </c>
      <c r="J4942" s="29">
        <f>IF(J4929&lt;J4918, J4935, 0)</f>
        <v>0</v>
      </c>
      <c r="K4942" s="29">
        <f>IF(K4929&lt;K4918, K4935, 0)</f>
        <v>0</v>
      </c>
      <c r="L4942" s="29">
        <f>IF(L4929&lt;L4918, L4935, 0)</f>
        <v>0</v>
      </c>
    </row>
    <row r="4943" spans="2:13" ht="4" hidden="1" customHeight="1" outlineLevel="1" x14ac:dyDescent="0.15">
      <c r="D4943" s="9"/>
      <c r="F4943" s="1"/>
      <c r="H4943" s="1"/>
      <c r="I4943" s="1"/>
      <c r="J4943" s="1"/>
      <c r="K4943" s="1"/>
      <c r="L4943" s="1"/>
    </row>
    <row r="4944" spans="2:13" s="1" customFormat="1" ht="15" hidden="1" customHeight="1" outlineLevel="1" x14ac:dyDescent="0.15">
      <c r="B4944" s="7"/>
      <c r="D4944" s="9" t="s">
        <v>11</v>
      </c>
      <c r="F4944" s="8" t="str">
        <f>ReportingCurrencyUnitLables</f>
        <v>USD 000s</v>
      </c>
      <c r="H4944" s="29">
        <f>H4918 * H4936 / 1000</f>
        <v>0</v>
      </c>
      <c r="I4944" s="29">
        <f>I4918 * I4936 / 1000</f>
        <v>0</v>
      </c>
      <c r="J4944" s="29">
        <f>J4918 * J4936 / 1000</f>
        <v>0</v>
      </c>
      <c r="K4944" s="29">
        <f>K4918 * K4936 / 1000</f>
        <v>0</v>
      </c>
      <c r="L4944" s="29">
        <f>L4918 * L4936 / 1000</f>
        <v>0</v>
      </c>
    </row>
    <row r="4945" spans="2:13" ht="4" hidden="1" customHeight="1" outlineLevel="1" x14ac:dyDescent="0.15">
      <c r="D4945" s="9"/>
      <c r="F4945" s="1"/>
      <c r="H4945" s="1"/>
      <c r="I4945" s="1"/>
      <c r="J4945" s="1"/>
      <c r="K4945" s="1"/>
      <c r="L4945" s="1"/>
    </row>
    <row r="4946" spans="2:13" s="1" customFormat="1" ht="15" hidden="1" customHeight="1" outlineLevel="1" x14ac:dyDescent="0.15">
      <c r="B4946" s="7"/>
      <c r="D4946" s="9" t="s">
        <v>13</v>
      </c>
      <c r="F4946" s="8" t="s">
        <v>14</v>
      </c>
      <c r="H4946" s="30">
        <f>IF(H4940=0,0,H4942 / H4940)</f>
        <v>0</v>
      </c>
      <c r="I4946" s="30">
        <f>IF(I4940=0,0,I4942 / I4940)</f>
        <v>0</v>
      </c>
      <c r="J4946" s="30">
        <f>IF(J4940=0,0,J4942 / J4940)</f>
        <v>0</v>
      </c>
      <c r="K4946" s="30">
        <f>IF(K4940=0,0,K4942 / K4940)</f>
        <v>0</v>
      </c>
      <c r="L4946" s="30">
        <f>IF(L4940=0,0,L4942 / L4940)</f>
        <v>0</v>
      </c>
    </row>
    <row r="4947" spans="2:13" ht="4" hidden="1" customHeight="1" outlineLevel="1" x14ac:dyDescent="0.15">
      <c r="D4947" s="9"/>
      <c r="F4947" s="1"/>
      <c r="H4947" s="1"/>
      <c r="I4947" s="1"/>
      <c r="J4947" s="1"/>
      <c r="K4947" s="1"/>
      <c r="L4947" s="1"/>
    </row>
    <row r="4948" spans="2:13" ht="15" hidden="1" customHeight="1" outlineLevel="1" x14ac:dyDescent="0.15">
      <c r="D4948" s="9" t="s">
        <v>302</v>
      </c>
      <c r="F4948" s="8" t="str">
        <f>ReportingCurrencyUnitLables</f>
        <v>USD 000s</v>
      </c>
      <c r="G4948" s="1"/>
      <c r="H4948" s="29">
        <f>MAX(0, H4918-H4929) * H4942 / 1000</f>
        <v>0</v>
      </c>
      <c r="I4948" s="29">
        <f t="shared" ref="I4948:L4948" si="159">MAX(0, I4918-I4929) * I4942 / 1000</f>
        <v>0</v>
      </c>
      <c r="J4948" s="29">
        <f t="shared" si="159"/>
        <v>0</v>
      </c>
      <c r="K4948" s="29">
        <f t="shared" si="159"/>
        <v>0</v>
      </c>
      <c r="L4948" s="29">
        <f t="shared" si="159"/>
        <v>0</v>
      </c>
    </row>
    <row r="4949" spans="2:13" ht="4" hidden="1" customHeight="1" outlineLevel="1" x14ac:dyDescent="0.15">
      <c r="D4949" s="9"/>
      <c r="F4949" s="1"/>
      <c r="H4949" s="1"/>
      <c r="I4949" s="1"/>
      <c r="J4949" s="1"/>
      <c r="K4949" s="1"/>
      <c r="L4949" s="1"/>
    </row>
    <row r="4950" spans="2:13" s="1" customFormat="1" ht="15" hidden="1" customHeight="1" outlineLevel="1" x14ac:dyDescent="0.15">
      <c r="B4950" s="7"/>
      <c r="D4950" s="9" t="s">
        <v>252</v>
      </c>
      <c r="F4950" s="8" t="s">
        <v>250</v>
      </c>
      <c r="H4950" s="30">
        <f>IF(H4944=0, 0, H4948/H4944)</f>
        <v>0</v>
      </c>
      <c r="I4950" s="30">
        <f>IF(I4944=0, 0, I4948/I4944)</f>
        <v>0</v>
      </c>
      <c r="J4950" s="30">
        <f>IF(J4944=0, 0, J4948/J4944)</f>
        <v>0</v>
      </c>
      <c r="K4950" s="30">
        <f>IF(K4944=0, 0, K4948/K4944)</f>
        <v>0</v>
      </c>
      <c r="L4950" s="30">
        <f>IF(L4944=0, 0, L4948/L4944)</f>
        <v>0</v>
      </c>
    </row>
    <row r="4951" spans="2:13" ht="4" hidden="1" customHeight="1" outlineLevel="1" x14ac:dyDescent="0.15">
      <c r="D4951" s="9"/>
      <c r="F4951" s="1"/>
      <c r="H4951" s="1"/>
      <c r="I4951" s="1"/>
      <c r="J4951" s="1"/>
      <c r="K4951" s="1"/>
      <c r="L4951" s="1"/>
    </row>
    <row r="4952" spans="2:13" s="1" customFormat="1" ht="15" hidden="1" customHeight="1" outlineLevel="1" x14ac:dyDescent="0.15">
      <c r="B4952" s="7"/>
      <c r="C4952" s="7"/>
      <c r="D4952" s="9" t="s">
        <v>251</v>
      </c>
      <c r="F4952" s="8" t="s">
        <v>259</v>
      </c>
      <c r="H4952" s="31"/>
      <c r="I4952" s="30">
        <f>IF(H4950=0, 0, -(I4950-H4950) / H4950)</f>
        <v>0</v>
      </c>
      <c r="J4952" s="30">
        <f>IF(I4950=0, 0, -(J4950-I4950) / I4950)</f>
        <v>0</v>
      </c>
      <c r="K4952" s="30">
        <f>IF(J4950=0, 0, -(K4950-J4950) / J4950)</f>
        <v>0</v>
      </c>
      <c r="L4952" s="30">
        <f>IF(K4950=0, 0, -(L4950-K4950) / K4950)</f>
        <v>0</v>
      </c>
    </row>
    <row r="4953" spans="2:13" hidden="1" outlineLevel="1" x14ac:dyDescent="0.15"/>
    <row r="4954" spans="2:13" s="1" customFormat="1" ht="18" hidden="1" customHeight="1" outlineLevel="1" x14ac:dyDescent="0.15">
      <c r="B4954" s="7"/>
      <c r="C4954" s="91" t="s">
        <v>241</v>
      </c>
      <c r="D4954" s="91"/>
      <c r="E4954" s="93">
        <f>IF(AND(J4905 = "Yes", OR(ISBLANK(Worker_Type_Filter), Worker_Type_Filter = H4910),
 OR(ISBLANK(Country_Filter), Country_Filter = J4910)), 1, 0)</f>
        <v>1</v>
      </c>
      <c r="F4954" s="92"/>
      <c r="G4954" s="92"/>
      <c r="H4954" s="92" t="s">
        <v>4</v>
      </c>
      <c r="I4954" s="92" t="s">
        <v>5</v>
      </c>
      <c r="J4954" s="92" t="s">
        <v>6</v>
      </c>
      <c r="K4954" s="92" t="s">
        <v>257</v>
      </c>
      <c r="L4954" s="92" t="s">
        <v>258</v>
      </c>
      <c r="M4954" s="92"/>
    </row>
    <row r="4955" spans="2:13" ht="10" hidden="1" customHeight="1" outlineLevel="1" x14ac:dyDescent="0.15">
      <c r="C4955" s="43" t="s">
        <v>248</v>
      </c>
    </row>
    <row r="4956" spans="2:13" ht="4" hidden="1" customHeight="1" outlineLevel="1" x14ac:dyDescent="0.15"/>
    <row r="4957" spans="2:13" s="1" customFormat="1" ht="15" hidden="1" customHeight="1" outlineLevel="1" x14ac:dyDescent="0.15">
      <c r="B4957" s="7"/>
      <c r="C4957" s="19">
        <v>1</v>
      </c>
      <c r="D4957" s="9" t="s">
        <v>17</v>
      </c>
      <c r="F4957" s="8" t="s">
        <v>9</v>
      </c>
      <c r="H4957" s="29">
        <f>H4940 * $E4954</f>
        <v>0</v>
      </c>
      <c r="I4957" s="29">
        <f>I4940 * $E4954</f>
        <v>0</v>
      </c>
      <c r="J4957" s="29">
        <f>J4940 * $E4954</f>
        <v>0</v>
      </c>
      <c r="K4957" s="29">
        <f>K4940 * $E4954</f>
        <v>0</v>
      </c>
      <c r="L4957" s="29">
        <f>L4940 * $E4954</f>
        <v>0</v>
      </c>
    </row>
    <row r="4958" spans="2:13" ht="4" hidden="1" customHeight="1" outlineLevel="1" x14ac:dyDescent="0.15">
      <c r="D4958" s="9"/>
      <c r="F4958" s="1"/>
      <c r="H4958" s="1"/>
      <c r="I4958" s="1"/>
      <c r="J4958" s="1"/>
      <c r="K4958" s="1"/>
      <c r="L4958" s="1"/>
    </row>
    <row r="4959" spans="2:13" s="1" customFormat="1" ht="15" hidden="1" customHeight="1" outlineLevel="1" x14ac:dyDescent="0.15">
      <c r="B4959" s="7"/>
      <c r="C4959" s="19">
        <v>2</v>
      </c>
      <c r="D4959" s="9" t="s">
        <v>249</v>
      </c>
      <c r="F4959" s="8" t="s">
        <v>9</v>
      </c>
      <c r="H4959" s="29">
        <f>H4942 * $E4954</f>
        <v>0</v>
      </c>
      <c r="I4959" s="29">
        <f>I4942 * $E4954</f>
        <v>0</v>
      </c>
      <c r="J4959" s="29">
        <f>J4942 * $E4954</f>
        <v>0</v>
      </c>
      <c r="K4959" s="29">
        <f>K4942 * $E4954</f>
        <v>0</v>
      </c>
      <c r="L4959" s="29">
        <f>L4942 * $E4954</f>
        <v>0</v>
      </c>
    </row>
    <row r="4960" spans="2:13" ht="4" hidden="1" customHeight="1" outlineLevel="1" x14ac:dyDescent="0.15">
      <c r="D4960" s="9"/>
      <c r="F4960" s="1"/>
      <c r="H4960" s="1"/>
      <c r="I4960" s="1"/>
      <c r="J4960" s="1"/>
      <c r="K4960" s="1"/>
      <c r="L4960" s="1"/>
    </row>
    <row r="4961" spans="2:14" s="1" customFormat="1" ht="15" hidden="1" customHeight="1" outlineLevel="1" x14ac:dyDescent="0.15">
      <c r="B4961" s="7"/>
      <c r="C4961" s="19">
        <v>3</v>
      </c>
      <c r="D4961" s="9" t="s">
        <v>11</v>
      </c>
      <c r="F4961" s="8" t="str">
        <f>ReportingCurrencyUnitLables</f>
        <v>USD 000s</v>
      </c>
      <c r="H4961" s="29">
        <f>H4944 * $E4954</f>
        <v>0</v>
      </c>
      <c r="I4961" s="29">
        <f>I4944 * $E4954</f>
        <v>0</v>
      </c>
      <c r="J4961" s="29">
        <f>J4944 * $E4954</f>
        <v>0</v>
      </c>
      <c r="K4961" s="29">
        <f>K4944 * $E4954</f>
        <v>0</v>
      </c>
      <c r="L4961" s="29">
        <f>L4944 * $E4954</f>
        <v>0</v>
      </c>
    </row>
    <row r="4962" spans="2:14" ht="4" hidden="1" customHeight="1" outlineLevel="1" x14ac:dyDescent="0.15">
      <c r="D4962" s="9"/>
      <c r="F4962" s="1"/>
      <c r="H4962" s="1"/>
      <c r="I4962" s="1"/>
      <c r="J4962" s="1"/>
      <c r="K4962" s="1"/>
      <c r="L4962" s="1"/>
    </row>
    <row r="4963" spans="2:14" s="1" customFormat="1" ht="15" hidden="1" customHeight="1" outlineLevel="1" x14ac:dyDescent="0.15">
      <c r="B4963" s="7"/>
      <c r="C4963" s="19">
        <v>4</v>
      </c>
      <c r="D4963" s="9" t="s">
        <v>256</v>
      </c>
      <c r="F4963" s="8" t="str">
        <f>ReportingCurrencyUnitLables</f>
        <v>USD 000s</v>
      </c>
      <c r="H4963" s="29">
        <f>H4948 * $E4954</f>
        <v>0</v>
      </c>
      <c r="I4963" s="29">
        <f>I4948 * $E4954</f>
        <v>0</v>
      </c>
      <c r="J4963" s="29">
        <f>J4948 * $E4954</f>
        <v>0</v>
      </c>
      <c r="K4963" s="29">
        <f>K4948 * $E4954</f>
        <v>0</v>
      </c>
      <c r="L4963" s="29">
        <f>L4948 * $E4954</f>
        <v>0</v>
      </c>
    </row>
    <row r="4964" spans="2:14" ht="4" hidden="1" customHeight="1" outlineLevel="1" x14ac:dyDescent="0.15">
      <c r="D4964" s="9"/>
      <c r="F4964" s="1"/>
      <c r="H4964" s="1"/>
      <c r="I4964" s="1"/>
      <c r="J4964" s="1"/>
      <c r="K4964" s="1"/>
      <c r="L4964" s="1"/>
    </row>
    <row r="4965" spans="2:14" ht="10" hidden="1" customHeight="1" outlineLevel="1" x14ac:dyDescent="0.15">
      <c r="B4965" s="44"/>
      <c r="C4965" s="41"/>
      <c r="D4965" s="41"/>
      <c r="E4965" s="41"/>
      <c r="F4965" s="41"/>
      <c r="G4965" s="41"/>
      <c r="H4965" s="41"/>
      <c r="I4965" s="45"/>
      <c r="J4965" s="45"/>
      <c r="K4965" s="45"/>
      <c r="L4965" s="41"/>
      <c r="M4965" s="41"/>
      <c r="N4965" s="1"/>
    </row>
    <row r="4966" spans="2:14" ht="10" customHeight="1" x14ac:dyDescent="0.15">
      <c r="B4966" s="44"/>
      <c r="C4966" s="41"/>
      <c r="D4966" s="41"/>
      <c r="E4966" s="41"/>
      <c r="F4966" s="41"/>
      <c r="G4966" s="41"/>
      <c r="H4966" s="41"/>
      <c r="I4966" s="45"/>
      <c r="J4966" s="45"/>
      <c r="K4966" s="45"/>
      <c r="L4966" s="41"/>
      <c r="M4966" s="41"/>
      <c r="N4966" s="1"/>
    </row>
    <row r="4967" spans="2:14" s="1" customFormat="1" ht="19" collapsed="1" x14ac:dyDescent="0.15">
      <c r="B4967" s="83" cm="1">
        <f t="array" aca="1" ref="B4967" ca="1">MAX($B$2:OFFSET(B4967,-1,0)+1)</f>
        <v>81</v>
      </c>
      <c r="C4967" s="84" t="str">
        <f>UPPER(J4972) &amp;" / " &amp; K4972  &amp; " / " &amp; L4972 &amp; " / " &amp; H4972</f>
        <v xml:space="preserve"> /  /  / </v>
      </c>
      <c r="D4967" s="84"/>
      <c r="E4967" s="41"/>
      <c r="F4967" s="41"/>
      <c r="G4967" s="41"/>
      <c r="H4967" s="61" t="str">
        <f>IF(COUNTIF(E4969:E5025, "!")&gt;0, "!", "")</f>
        <v/>
      </c>
      <c r="I4967" s="18" t="s">
        <v>240</v>
      </c>
      <c r="J4967" s="2" t="s">
        <v>210</v>
      </c>
      <c r="K4967" s="18" t="s">
        <v>267</v>
      </c>
      <c r="L4967" s="42">
        <f>E5016</f>
        <v>1</v>
      </c>
      <c r="M4967" s="41"/>
    </row>
    <row r="4968" spans="2:14" s="1" customFormat="1" ht="4" hidden="1" customHeight="1" outlineLevel="1" x14ac:dyDescent="0.15">
      <c r="B4968" s="88"/>
      <c r="C4968" s="89"/>
      <c r="D4968" s="89"/>
      <c r="E4968" s="89"/>
      <c r="F4968" s="89"/>
      <c r="G4968" s="89"/>
      <c r="H4968" s="89"/>
      <c r="I4968" s="90"/>
      <c r="J4968" s="90"/>
      <c r="K4968" s="90"/>
      <c r="L4968" s="89"/>
      <c r="M4968" s="89"/>
    </row>
    <row r="4969" spans="2:14" ht="10" hidden="1" customHeight="1" outlineLevel="1" x14ac:dyDescent="0.15"/>
    <row r="4970" spans="2:14" ht="15" hidden="1" customHeight="1" outlineLevel="1" x14ac:dyDescent="0.15">
      <c r="D4970" s="1"/>
      <c r="E4970" s="1"/>
      <c r="H4970" s="4" t="s">
        <v>1</v>
      </c>
      <c r="J4970" s="4" t="s">
        <v>0</v>
      </c>
      <c r="K4970" s="4" t="s">
        <v>209</v>
      </c>
      <c r="L4970" s="4" t="s">
        <v>264</v>
      </c>
    </row>
    <row r="4971" spans="2:14" ht="5" hidden="1" customHeight="1" outlineLevel="1" x14ac:dyDescent="0.15">
      <c r="D4971" s="1"/>
      <c r="E4971" s="1"/>
      <c r="H4971" s="1"/>
      <c r="J4971" s="1"/>
      <c r="K4971" s="1"/>
      <c r="L4971" s="1"/>
    </row>
    <row r="4972" spans="2:14" ht="15" hidden="1" customHeight="1" outlineLevel="1" x14ac:dyDescent="0.15">
      <c r="D4972" s="9" t="s">
        <v>2</v>
      </c>
      <c r="E4972" s="1"/>
      <c r="H4972" s="2"/>
      <c r="J4972" s="2"/>
      <c r="K4972" s="2"/>
      <c r="L4972" s="2"/>
    </row>
    <row r="4973" spans="2:14" hidden="1" outlineLevel="1" x14ac:dyDescent="0.15">
      <c r="D4973" s="1"/>
      <c r="E4973" s="1"/>
      <c r="F4973" s="1"/>
      <c r="H4973" s="1"/>
      <c r="I4973" s="1"/>
      <c r="J4973" s="1"/>
      <c r="K4973" s="1"/>
      <c r="L4973" s="1"/>
    </row>
    <row r="4974" spans="2:14" s="1" customFormat="1" ht="18" hidden="1" customHeight="1" outlineLevel="1" x14ac:dyDescent="0.15">
      <c r="B4974" s="7"/>
      <c r="C4974" s="91" t="s">
        <v>3</v>
      </c>
      <c r="D4974" s="91"/>
      <c r="E4974" s="91"/>
      <c r="F4974" s="92"/>
      <c r="G4974" s="92"/>
      <c r="H4974" s="92" t="s">
        <v>4</v>
      </c>
      <c r="I4974" s="92" t="s">
        <v>5</v>
      </c>
      <c r="J4974" s="92" t="s">
        <v>6</v>
      </c>
      <c r="K4974" s="92" t="s">
        <v>257</v>
      </c>
      <c r="L4974" s="92" t="s">
        <v>258</v>
      </c>
      <c r="M4974" s="92"/>
    </row>
    <row r="4975" spans="2:14" ht="10" hidden="1" customHeight="1" outlineLevel="1" x14ac:dyDescent="0.15">
      <c r="H4975" s="1"/>
      <c r="I4975" s="1"/>
      <c r="J4975" s="1"/>
      <c r="K4975" s="1"/>
      <c r="L4975" s="1"/>
    </row>
    <row r="4976" spans="2:14" s="1" customFormat="1" ht="15" hidden="1" customHeight="1" outlineLevel="1" x14ac:dyDescent="0.15">
      <c r="B4976" s="7"/>
      <c r="D4976" s="9" t="s">
        <v>3</v>
      </c>
      <c r="F4976" s="17" t="s">
        <v>321</v>
      </c>
      <c r="H4976" s="22"/>
      <c r="I4976" s="22"/>
      <c r="J4976" s="22"/>
      <c r="K4976" s="22"/>
      <c r="L4976" s="22"/>
    </row>
    <row r="4977" spans="2:13" ht="4" hidden="1" customHeight="1" outlineLevel="1" x14ac:dyDescent="0.15">
      <c r="D4977" s="1"/>
      <c r="E4977" s="1"/>
      <c r="F4977" s="1"/>
      <c r="H4977" s="1"/>
      <c r="I4977" s="1"/>
      <c r="J4977" s="1"/>
      <c r="K4977" s="1"/>
      <c r="L4977" s="1"/>
    </row>
    <row r="4978" spans="2:13" s="1" customFormat="1" ht="15" hidden="1" customHeight="1" outlineLevel="1" x14ac:dyDescent="0.15">
      <c r="B4978" s="7"/>
      <c r="D4978" s="9" t="s">
        <v>246</v>
      </c>
      <c r="F4978" s="8" t="str">
        <f>F4980 &amp; ":" &amp; F4976</f>
        <v>USD:[currency code]</v>
      </c>
      <c r="H4978" s="24"/>
      <c r="I4978" s="24"/>
      <c r="J4978" s="24"/>
      <c r="K4978" s="24"/>
      <c r="L4978" s="24"/>
    </row>
    <row r="4979" spans="2:13" ht="4" hidden="1" customHeight="1" outlineLevel="1" x14ac:dyDescent="0.15">
      <c r="D4979" s="1"/>
      <c r="E4979" s="1"/>
      <c r="F4979" s="1"/>
      <c r="H4979" s="1"/>
      <c r="I4979" s="1"/>
      <c r="J4979" s="1"/>
      <c r="K4979" s="1"/>
      <c r="L4979" s="1"/>
    </row>
    <row r="4980" spans="2:13" s="1" customFormat="1" ht="15" hidden="1" customHeight="1" outlineLevel="1" x14ac:dyDescent="0.15">
      <c r="B4980" s="7"/>
      <c r="D4980" s="9" t="s">
        <v>16</v>
      </c>
      <c r="F4980" s="8" t="str">
        <f>ReportingCurrency</f>
        <v>USD</v>
      </c>
      <c r="H4980" s="28">
        <f>IF(H4978=0, 0, H4976/H4978)</f>
        <v>0</v>
      </c>
      <c r="I4980" s="28">
        <f>IF(I4978=0, 0, I4976/I4978)</f>
        <v>0</v>
      </c>
      <c r="J4980" s="28">
        <f>IF(J4978=0, 0, J4976/J4978)</f>
        <v>0</v>
      </c>
      <c r="K4980" s="28">
        <f>IF(K4978=0, 0, K4976/K4978)</f>
        <v>0</v>
      </c>
      <c r="L4980" s="28">
        <f>IF(L4978=0, 0, L4976/L4978)</f>
        <v>0</v>
      </c>
    </row>
    <row r="4981" spans="2:13" ht="4" hidden="1" customHeight="1" outlineLevel="1" x14ac:dyDescent="0.15">
      <c r="D4981" s="1"/>
      <c r="E4981" s="1"/>
      <c r="F4981" s="1"/>
      <c r="H4981" s="1"/>
      <c r="I4981" s="1"/>
      <c r="J4981" s="1"/>
      <c r="K4981" s="1"/>
      <c r="L4981" s="1"/>
    </row>
    <row r="4982" spans="2:13" s="1" customFormat="1" ht="15" hidden="1" customHeight="1" outlineLevel="1" x14ac:dyDescent="0.15">
      <c r="B4982" s="7"/>
      <c r="D4982" s="9" t="s">
        <v>253</v>
      </c>
      <c r="F4982" s="8" t="s">
        <v>254</v>
      </c>
      <c r="H4982" s="2"/>
      <c r="I4982" s="2"/>
      <c r="J4982" s="2"/>
      <c r="K4982" s="2"/>
      <c r="L4982" s="2"/>
    </row>
    <row r="4983" spans="2:13" ht="4" hidden="1" customHeight="1" outlineLevel="1" x14ac:dyDescent="0.15">
      <c r="D4983" s="1"/>
      <c r="E4983" s="1"/>
      <c r="F4983" s="1"/>
      <c r="H4983" s="1"/>
      <c r="I4983" s="1"/>
      <c r="J4983" s="1"/>
      <c r="K4983" s="1"/>
      <c r="L4983" s="1"/>
    </row>
    <row r="4984" spans="2:13" s="1" customFormat="1" ht="15" hidden="1" customHeight="1" outlineLevel="1" x14ac:dyDescent="0.15">
      <c r="B4984" s="7"/>
      <c r="D4984" s="9" t="s">
        <v>280</v>
      </c>
      <c r="F4984" s="8" t="s">
        <v>255</v>
      </c>
      <c r="H4984" s="25"/>
      <c r="I4984" s="25"/>
      <c r="J4984" s="25"/>
      <c r="K4984" s="25"/>
      <c r="L4984" s="25"/>
    </row>
    <row r="4985" spans="2:13" hidden="1" outlineLevel="1" x14ac:dyDescent="0.15">
      <c r="D4985" s="1"/>
      <c r="E4985" s="1"/>
      <c r="F4985" s="1"/>
      <c r="H4985" s="1"/>
      <c r="I4985" s="1"/>
      <c r="J4985" s="1"/>
      <c r="K4985" s="1"/>
      <c r="L4985" s="1"/>
    </row>
    <row r="4986" spans="2:13" s="1" customFormat="1" ht="18" hidden="1" customHeight="1" outlineLevel="1" x14ac:dyDescent="0.15">
      <c r="B4986" s="7"/>
      <c r="C4986" s="91" t="s">
        <v>311</v>
      </c>
      <c r="D4986" s="91"/>
      <c r="E4986" s="91"/>
      <c r="F4986" s="92"/>
      <c r="G4986" s="92"/>
      <c r="H4986" s="92" t="s">
        <v>4</v>
      </c>
      <c r="I4986" s="92" t="s">
        <v>5</v>
      </c>
      <c r="J4986" s="92" t="s">
        <v>6</v>
      </c>
      <c r="K4986" s="92" t="s">
        <v>257</v>
      </c>
      <c r="L4986" s="92" t="s">
        <v>258</v>
      </c>
      <c r="M4986" s="92"/>
    </row>
    <row r="4987" spans="2:13" ht="10" hidden="1" customHeight="1" outlineLevel="1" x14ac:dyDescent="0.15">
      <c r="H4987" s="1"/>
      <c r="I4987" s="1"/>
      <c r="J4987" s="1"/>
      <c r="K4987" s="1"/>
      <c r="L4987" s="1"/>
    </row>
    <row r="4988" spans="2:13" s="1" customFormat="1" ht="15" hidden="1" customHeight="1" outlineLevel="1" x14ac:dyDescent="0.15">
      <c r="B4988" s="7"/>
      <c r="C4988" s="62"/>
      <c r="D4988" s="9" t="s">
        <v>318</v>
      </c>
      <c r="E4988"/>
      <c r="F4988" s="58" t="str">
        <f>F4976</f>
        <v>[currency code]</v>
      </c>
      <c r="H4988" s="23"/>
      <c r="I4988" s="23"/>
      <c r="J4988" s="23"/>
      <c r="K4988" s="23"/>
      <c r="L4988" s="23"/>
    </row>
    <row r="4989" spans="2:13" ht="10" hidden="1" customHeight="1" outlineLevel="1" x14ac:dyDescent="0.15">
      <c r="D4989" s="1"/>
      <c r="F4989" s="1"/>
      <c r="H4989" s="1"/>
      <c r="I4989" s="1"/>
      <c r="J4989" s="1"/>
      <c r="K4989" s="1"/>
      <c r="L4989" s="1"/>
    </row>
    <row r="4990" spans="2:13" ht="15" hidden="1" customHeight="1" outlineLevel="1" x14ac:dyDescent="0.15">
      <c r="D4990" s="60"/>
      <c r="F4990" s="1"/>
      <c r="H4990" s="98" t="s">
        <v>312</v>
      </c>
      <c r="I4990" s="1"/>
      <c r="J4990" s="1"/>
      <c r="K4990" s="1"/>
      <c r="L4990" s="1"/>
    </row>
    <row r="4991" spans="2:13" s="1" customFormat="1" ht="15" hidden="1" customHeight="1" outlineLevel="1" x14ac:dyDescent="0.15">
      <c r="B4991" s="7"/>
      <c r="D4991" s="9" t="s">
        <v>319</v>
      </c>
      <c r="E4991"/>
      <c r="F4991" s="8" t="str">
        <f t="shared" ref="F4991" si="160">ReportingCurrency</f>
        <v>USD</v>
      </c>
      <c r="H4991" s="28">
        <f>IF(H4978=0, 0, H4988/H4978)</f>
        <v>0</v>
      </c>
      <c r="I4991" s="28">
        <f>IF(I4978=0, 0, I4988/I4978)</f>
        <v>0</v>
      </c>
      <c r="J4991" s="28">
        <f>IF(J4978=0, 0, J4988/J4978)</f>
        <v>0</v>
      </c>
      <c r="K4991" s="28">
        <f>IF(K4978=0, 0, K4988/K4978)</f>
        <v>0</v>
      </c>
      <c r="L4991" s="28">
        <f>IF(L4978=0, 0, L4988/L4978)</f>
        <v>0</v>
      </c>
    </row>
    <row r="4992" spans="2:13" hidden="1" outlineLevel="1" x14ac:dyDescent="0.15"/>
    <row r="4993" spans="2:13" s="1" customFormat="1" ht="18" hidden="1" customHeight="1" outlineLevel="1" x14ac:dyDescent="0.15">
      <c r="B4993" s="7"/>
      <c r="C4993" s="91" t="s">
        <v>8</v>
      </c>
      <c r="D4993" s="91"/>
      <c r="E4993" s="91"/>
      <c r="F4993" s="92"/>
      <c r="G4993" s="92"/>
      <c r="H4993" s="92" t="s">
        <v>4</v>
      </c>
      <c r="I4993" s="92" t="s">
        <v>5</v>
      </c>
      <c r="J4993" s="92" t="s">
        <v>6</v>
      </c>
      <c r="K4993" s="92" t="s">
        <v>257</v>
      </c>
      <c r="L4993" s="92" t="s">
        <v>258</v>
      </c>
      <c r="M4993" s="92"/>
    </row>
    <row r="4994" spans="2:13" ht="10" hidden="1" customHeight="1" outlineLevel="1" x14ac:dyDescent="0.15">
      <c r="H4994" s="1"/>
      <c r="I4994" s="1"/>
      <c r="J4994" s="1"/>
      <c r="K4994" s="1"/>
      <c r="L4994" s="1"/>
    </row>
    <row r="4995" spans="2:13" ht="15" hidden="1" customHeight="1" outlineLevel="1" x14ac:dyDescent="0.15">
      <c r="D4995" s="9" t="s">
        <v>8</v>
      </c>
      <c r="F4995" s="1"/>
      <c r="H4995" s="99" t="str" cm="1">
        <f t="array" ref="H4995">IF(OR(E4996:E4997 = "!"), "Red alert = missing data","")</f>
        <v/>
      </c>
      <c r="I4995" s="1"/>
      <c r="J4995" s="1"/>
      <c r="K4995" s="1"/>
      <c r="L4995" s="1"/>
    </row>
    <row r="4996" spans="2:13" s="1" customFormat="1" ht="15" hidden="1" customHeight="1" outlineLevel="1" x14ac:dyDescent="0.15">
      <c r="B4996" s="7"/>
      <c r="D4996" s="59" t="s">
        <v>309</v>
      </c>
      <c r="E4996" s="61" t="str" cm="1">
        <f t="array" ref="E4996">IF(MAX((H4991:L4991&gt;=H4980:L4980) * (H4991:L4991 &lt;&gt; 0) * (H4996:L4996=0)) &gt;0, "!", "")</f>
        <v/>
      </c>
      <c r="F4996" s="8" t="s">
        <v>18</v>
      </c>
      <c r="H4996" s="23"/>
      <c r="I4996" s="23"/>
      <c r="J4996" s="23"/>
      <c r="K4996" s="23"/>
      <c r="L4996" s="23"/>
    </row>
    <row r="4997" spans="2:13" s="1" customFormat="1" ht="15" hidden="1" customHeight="1" outlineLevel="1" x14ac:dyDescent="0.15">
      <c r="B4997" s="7"/>
      <c r="D4997" s="59" t="s">
        <v>310</v>
      </c>
      <c r="E4997" s="61" t="str" cm="1">
        <f t="array" ref="E4997">IF(MAX((H4991:L4991&lt;H4980:L4980) * (H4991:L4991 &lt;&gt; 0) * (H4997:L4997=0)) &gt;0, "!", "")</f>
        <v/>
      </c>
      <c r="F4997" s="8" t="s">
        <v>18</v>
      </c>
      <c r="H4997" s="23"/>
      <c r="I4997" s="23"/>
      <c r="J4997" s="23"/>
      <c r="K4997" s="23"/>
      <c r="L4997" s="23"/>
    </row>
    <row r="4998" spans="2:13" s="1" customFormat="1" ht="15" hidden="1" customHeight="1" outlineLevel="1" x14ac:dyDescent="0.15">
      <c r="B4998" s="7"/>
      <c r="D4998" s="59" t="s">
        <v>305</v>
      </c>
      <c r="E4998"/>
      <c r="F4998" s="8" t="s">
        <v>18</v>
      </c>
      <c r="H4998" s="29">
        <f>H4996+IF(H4991&lt;H4980, H4997, 0)</f>
        <v>0</v>
      </c>
      <c r="I4998" s="29">
        <f>I4996+IF(I4991&lt;I4980, I4997, 0)</f>
        <v>0</v>
      </c>
      <c r="J4998" s="29">
        <f>J4996+IF(J4991&lt;J4980, J4997, 0)</f>
        <v>0</v>
      </c>
      <c r="K4998" s="29">
        <f>K4996+IF(K4991&lt;K4980, K4997, 0)</f>
        <v>0</v>
      </c>
      <c r="L4998" s="29">
        <f>L4996+IF(L4991&lt;L4980, L4997, 0)</f>
        <v>0</v>
      </c>
    </row>
    <row r="4999" spans="2:13" hidden="1" outlineLevel="1" x14ac:dyDescent="0.15">
      <c r="D4999" s="1"/>
      <c r="E4999" s="1"/>
      <c r="F4999" s="1"/>
      <c r="H4999" s="1"/>
      <c r="I4999" s="1"/>
      <c r="J4999" s="1"/>
      <c r="K4999" s="1"/>
      <c r="L4999" s="1"/>
    </row>
    <row r="5000" spans="2:13" s="1" customFormat="1" ht="18" hidden="1" customHeight="1" outlineLevel="1" x14ac:dyDescent="0.15">
      <c r="B5000" s="7"/>
      <c r="C5000" s="91" t="s">
        <v>10</v>
      </c>
      <c r="D5000" s="91"/>
      <c r="E5000" s="91"/>
      <c r="F5000" s="92"/>
      <c r="G5000" s="92"/>
      <c r="H5000" s="97" t="s">
        <v>4</v>
      </c>
      <c r="I5000" s="92" t="s">
        <v>5</v>
      </c>
      <c r="J5000" s="92" t="s">
        <v>6</v>
      </c>
      <c r="K5000" s="92" t="s">
        <v>257</v>
      </c>
      <c r="L5000" s="92" t="s">
        <v>258</v>
      </c>
      <c r="M5000" s="92"/>
    </row>
    <row r="5001" spans="2:13" ht="10" hidden="1" customHeight="1" outlineLevel="1" x14ac:dyDescent="0.15"/>
    <row r="5002" spans="2:13" s="1" customFormat="1" ht="15" hidden="1" customHeight="1" outlineLevel="1" x14ac:dyDescent="0.15">
      <c r="B5002" s="7"/>
      <c r="D5002" s="9" t="s">
        <v>17</v>
      </c>
      <c r="F5002" s="8" t="s">
        <v>9</v>
      </c>
      <c r="H5002" s="29">
        <f>H4998</f>
        <v>0</v>
      </c>
      <c r="I5002" s="29">
        <f>I4998</f>
        <v>0</v>
      </c>
      <c r="J5002" s="29">
        <f>J4998</f>
        <v>0</v>
      </c>
      <c r="K5002" s="29">
        <f>K4998</f>
        <v>0</v>
      </c>
      <c r="L5002" s="29">
        <f>L4998</f>
        <v>0</v>
      </c>
    </row>
    <row r="5003" spans="2:13" ht="4" hidden="1" customHeight="1" outlineLevel="1" x14ac:dyDescent="0.15">
      <c r="D5003" s="9"/>
      <c r="F5003" s="1"/>
      <c r="H5003" s="1"/>
      <c r="I5003" s="1"/>
      <c r="J5003" s="1"/>
      <c r="K5003" s="1"/>
      <c r="L5003" s="1"/>
    </row>
    <row r="5004" spans="2:13" s="1" customFormat="1" ht="15" hidden="1" customHeight="1" outlineLevel="1" x14ac:dyDescent="0.15">
      <c r="B5004" s="7"/>
      <c r="D5004" s="9" t="s">
        <v>249</v>
      </c>
      <c r="F5004" s="8" t="s">
        <v>9</v>
      </c>
      <c r="H5004" s="29">
        <f>IF(H4991&lt;H4980, H4997, 0)</f>
        <v>0</v>
      </c>
      <c r="I5004" s="29">
        <f>IF(I4991&lt;I4980, I4997, 0)</f>
        <v>0</v>
      </c>
      <c r="J5004" s="29">
        <f>IF(J4991&lt;J4980, J4997, 0)</f>
        <v>0</v>
      </c>
      <c r="K5004" s="29">
        <f>IF(K4991&lt;K4980, K4997, 0)</f>
        <v>0</v>
      </c>
      <c r="L5004" s="29">
        <f>IF(L4991&lt;L4980, L4997, 0)</f>
        <v>0</v>
      </c>
    </row>
    <row r="5005" spans="2:13" ht="4" hidden="1" customHeight="1" outlineLevel="1" x14ac:dyDescent="0.15">
      <c r="D5005" s="9"/>
      <c r="F5005" s="1"/>
      <c r="H5005" s="1"/>
      <c r="I5005" s="1"/>
      <c r="J5005" s="1"/>
      <c r="K5005" s="1"/>
      <c r="L5005" s="1"/>
    </row>
    <row r="5006" spans="2:13" s="1" customFormat="1" ht="15" hidden="1" customHeight="1" outlineLevel="1" x14ac:dyDescent="0.15">
      <c r="B5006" s="7"/>
      <c r="D5006" s="9" t="s">
        <v>11</v>
      </c>
      <c r="F5006" s="8" t="str">
        <f>ReportingCurrencyUnitLables</f>
        <v>USD 000s</v>
      </c>
      <c r="H5006" s="29">
        <f>H4980 * H4998 / 1000</f>
        <v>0</v>
      </c>
      <c r="I5006" s="29">
        <f>I4980 * I4998 / 1000</f>
        <v>0</v>
      </c>
      <c r="J5006" s="29">
        <f>J4980 * J4998 / 1000</f>
        <v>0</v>
      </c>
      <c r="K5006" s="29">
        <f>K4980 * K4998 / 1000</f>
        <v>0</v>
      </c>
      <c r="L5006" s="29">
        <f>L4980 * L4998 / 1000</f>
        <v>0</v>
      </c>
    </row>
    <row r="5007" spans="2:13" ht="4" hidden="1" customHeight="1" outlineLevel="1" x14ac:dyDescent="0.15">
      <c r="D5007" s="9"/>
      <c r="F5007" s="1"/>
      <c r="H5007" s="1"/>
      <c r="I5007" s="1"/>
      <c r="J5007" s="1"/>
      <c r="K5007" s="1"/>
      <c r="L5007" s="1"/>
    </row>
    <row r="5008" spans="2:13" s="1" customFormat="1" ht="15" hidden="1" customHeight="1" outlineLevel="1" x14ac:dyDescent="0.15">
      <c r="B5008" s="7"/>
      <c r="D5008" s="9" t="s">
        <v>13</v>
      </c>
      <c r="F5008" s="8" t="s">
        <v>14</v>
      </c>
      <c r="H5008" s="30">
        <f>IF(H5002=0,0,H5004 / H5002)</f>
        <v>0</v>
      </c>
      <c r="I5008" s="30">
        <f>IF(I5002=0,0,I5004 / I5002)</f>
        <v>0</v>
      </c>
      <c r="J5008" s="30">
        <f>IF(J5002=0,0,J5004 / J5002)</f>
        <v>0</v>
      </c>
      <c r="K5008" s="30">
        <f>IF(K5002=0,0,K5004 / K5002)</f>
        <v>0</v>
      </c>
      <c r="L5008" s="30">
        <f>IF(L5002=0,0,L5004 / L5002)</f>
        <v>0</v>
      </c>
    </row>
    <row r="5009" spans="2:13" ht="4" hidden="1" customHeight="1" outlineLevel="1" x14ac:dyDescent="0.15">
      <c r="D5009" s="9"/>
      <c r="F5009" s="1"/>
      <c r="H5009" s="1"/>
      <c r="I5009" s="1"/>
      <c r="J5009" s="1"/>
      <c r="K5009" s="1"/>
      <c r="L5009" s="1"/>
    </row>
    <row r="5010" spans="2:13" ht="15" hidden="1" customHeight="1" outlineLevel="1" x14ac:dyDescent="0.15">
      <c r="D5010" s="9" t="s">
        <v>302</v>
      </c>
      <c r="F5010" s="8" t="str">
        <f>ReportingCurrencyUnitLables</f>
        <v>USD 000s</v>
      </c>
      <c r="G5010" s="1"/>
      <c r="H5010" s="29">
        <f>MAX(0, H4980-H4991) * H5004 / 1000</f>
        <v>0</v>
      </c>
      <c r="I5010" s="29">
        <f t="shared" ref="I5010:L5010" si="161">MAX(0, I4980-I4991) * I5004 / 1000</f>
        <v>0</v>
      </c>
      <c r="J5010" s="29">
        <f t="shared" si="161"/>
        <v>0</v>
      </c>
      <c r="K5010" s="29">
        <f t="shared" si="161"/>
        <v>0</v>
      </c>
      <c r="L5010" s="29">
        <f t="shared" si="161"/>
        <v>0</v>
      </c>
    </row>
    <row r="5011" spans="2:13" ht="4" hidden="1" customHeight="1" outlineLevel="1" x14ac:dyDescent="0.15">
      <c r="D5011" s="9"/>
      <c r="F5011" s="1"/>
      <c r="H5011" s="1"/>
      <c r="I5011" s="1"/>
      <c r="J5011" s="1"/>
      <c r="K5011" s="1"/>
      <c r="L5011" s="1"/>
    </row>
    <row r="5012" spans="2:13" s="1" customFormat="1" ht="15" hidden="1" customHeight="1" outlineLevel="1" x14ac:dyDescent="0.15">
      <c r="B5012" s="7"/>
      <c r="D5012" s="9" t="s">
        <v>252</v>
      </c>
      <c r="F5012" s="8" t="s">
        <v>250</v>
      </c>
      <c r="H5012" s="30">
        <f>IF(H5006=0, 0, H5010/H5006)</f>
        <v>0</v>
      </c>
      <c r="I5012" s="30">
        <f>IF(I5006=0, 0, I5010/I5006)</f>
        <v>0</v>
      </c>
      <c r="J5012" s="30">
        <f>IF(J5006=0, 0, J5010/J5006)</f>
        <v>0</v>
      </c>
      <c r="K5012" s="30">
        <f>IF(K5006=0, 0, K5010/K5006)</f>
        <v>0</v>
      </c>
      <c r="L5012" s="30">
        <f>IF(L5006=0, 0, L5010/L5006)</f>
        <v>0</v>
      </c>
    </row>
    <row r="5013" spans="2:13" ht="4" hidden="1" customHeight="1" outlineLevel="1" x14ac:dyDescent="0.15">
      <c r="D5013" s="9"/>
      <c r="F5013" s="1"/>
      <c r="H5013" s="1"/>
      <c r="I5013" s="1"/>
      <c r="J5013" s="1"/>
      <c r="K5013" s="1"/>
      <c r="L5013" s="1"/>
    </row>
    <row r="5014" spans="2:13" s="1" customFormat="1" ht="15" hidden="1" customHeight="1" outlineLevel="1" x14ac:dyDescent="0.15">
      <c r="B5014" s="7"/>
      <c r="C5014" s="7"/>
      <c r="D5014" s="9" t="s">
        <v>251</v>
      </c>
      <c r="F5014" s="8" t="s">
        <v>259</v>
      </c>
      <c r="H5014" s="31"/>
      <c r="I5014" s="30">
        <f>IF(H5012=0, 0, -(I5012-H5012) / H5012)</f>
        <v>0</v>
      </c>
      <c r="J5014" s="30">
        <f>IF(I5012=0, 0, -(J5012-I5012) / I5012)</f>
        <v>0</v>
      </c>
      <c r="K5014" s="30">
        <f>IF(J5012=0, 0, -(K5012-J5012) / J5012)</f>
        <v>0</v>
      </c>
      <c r="L5014" s="30">
        <f>IF(K5012=0, 0, -(L5012-K5012) / K5012)</f>
        <v>0</v>
      </c>
    </row>
    <row r="5015" spans="2:13" hidden="1" outlineLevel="1" x14ac:dyDescent="0.15"/>
    <row r="5016" spans="2:13" s="1" customFormat="1" ht="18" hidden="1" customHeight="1" outlineLevel="1" x14ac:dyDescent="0.15">
      <c r="B5016" s="7"/>
      <c r="C5016" s="91" t="s">
        <v>241</v>
      </c>
      <c r="D5016" s="91"/>
      <c r="E5016" s="93">
        <f>IF(AND(J4967 = "Yes", OR(ISBLANK(Worker_Type_Filter), Worker_Type_Filter = H4972),
 OR(ISBLANK(Country_Filter), Country_Filter = J4972)), 1, 0)</f>
        <v>1</v>
      </c>
      <c r="F5016" s="92"/>
      <c r="G5016" s="92"/>
      <c r="H5016" s="92" t="s">
        <v>4</v>
      </c>
      <c r="I5016" s="92" t="s">
        <v>5</v>
      </c>
      <c r="J5016" s="92" t="s">
        <v>6</v>
      </c>
      <c r="K5016" s="92" t="s">
        <v>257</v>
      </c>
      <c r="L5016" s="92" t="s">
        <v>258</v>
      </c>
      <c r="M5016" s="92"/>
    </row>
    <row r="5017" spans="2:13" ht="10" hidden="1" customHeight="1" outlineLevel="1" x14ac:dyDescent="0.15">
      <c r="C5017" s="43" t="s">
        <v>248</v>
      </c>
    </row>
    <row r="5018" spans="2:13" ht="4" hidden="1" customHeight="1" outlineLevel="1" x14ac:dyDescent="0.15"/>
    <row r="5019" spans="2:13" s="1" customFormat="1" ht="15" hidden="1" customHeight="1" outlineLevel="1" x14ac:dyDescent="0.15">
      <c r="B5019" s="7"/>
      <c r="C5019" s="19">
        <v>1</v>
      </c>
      <c r="D5019" s="9" t="s">
        <v>17</v>
      </c>
      <c r="F5019" s="8" t="s">
        <v>9</v>
      </c>
      <c r="H5019" s="29">
        <f>H5002 * $E5016</f>
        <v>0</v>
      </c>
      <c r="I5019" s="29">
        <f>I5002 * $E5016</f>
        <v>0</v>
      </c>
      <c r="J5019" s="29">
        <f>J5002 * $E5016</f>
        <v>0</v>
      </c>
      <c r="K5019" s="29">
        <f>K5002 * $E5016</f>
        <v>0</v>
      </c>
      <c r="L5019" s="29">
        <f>L5002 * $E5016</f>
        <v>0</v>
      </c>
    </row>
    <row r="5020" spans="2:13" ht="4" hidden="1" customHeight="1" outlineLevel="1" x14ac:dyDescent="0.15">
      <c r="D5020" s="9"/>
      <c r="F5020" s="1"/>
      <c r="H5020" s="1"/>
      <c r="I5020" s="1"/>
      <c r="J5020" s="1"/>
      <c r="K5020" s="1"/>
      <c r="L5020" s="1"/>
    </row>
    <row r="5021" spans="2:13" s="1" customFormat="1" ht="15" hidden="1" customHeight="1" outlineLevel="1" x14ac:dyDescent="0.15">
      <c r="B5021" s="7"/>
      <c r="C5021" s="19">
        <v>2</v>
      </c>
      <c r="D5021" s="9" t="s">
        <v>249</v>
      </c>
      <c r="F5021" s="8" t="s">
        <v>9</v>
      </c>
      <c r="H5021" s="29">
        <f>H5004 * $E5016</f>
        <v>0</v>
      </c>
      <c r="I5021" s="29">
        <f>I5004 * $E5016</f>
        <v>0</v>
      </c>
      <c r="J5021" s="29">
        <f>J5004 * $E5016</f>
        <v>0</v>
      </c>
      <c r="K5021" s="29">
        <f>K5004 * $E5016</f>
        <v>0</v>
      </c>
      <c r="L5021" s="29">
        <f>L5004 * $E5016</f>
        <v>0</v>
      </c>
    </row>
    <row r="5022" spans="2:13" ht="4" hidden="1" customHeight="1" outlineLevel="1" x14ac:dyDescent="0.15">
      <c r="D5022" s="9"/>
      <c r="F5022" s="1"/>
      <c r="H5022" s="1"/>
      <c r="I5022" s="1"/>
      <c r="J5022" s="1"/>
      <c r="K5022" s="1"/>
      <c r="L5022" s="1"/>
    </row>
    <row r="5023" spans="2:13" s="1" customFormat="1" ht="15" hidden="1" customHeight="1" outlineLevel="1" x14ac:dyDescent="0.15">
      <c r="B5023" s="7"/>
      <c r="C5023" s="19">
        <v>3</v>
      </c>
      <c r="D5023" s="9" t="s">
        <v>11</v>
      </c>
      <c r="F5023" s="8" t="str">
        <f>ReportingCurrencyUnitLables</f>
        <v>USD 000s</v>
      </c>
      <c r="H5023" s="29">
        <f>H5006 * $E5016</f>
        <v>0</v>
      </c>
      <c r="I5023" s="29">
        <f>I5006 * $E5016</f>
        <v>0</v>
      </c>
      <c r="J5023" s="29">
        <f>J5006 * $E5016</f>
        <v>0</v>
      </c>
      <c r="K5023" s="29">
        <f>K5006 * $E5016</f>
        <v>0</v>
      </c>
      <c r="L5023" s="29">
        <f>L5006 * $E5016</f>
        <v>0</v>
      </c>
    </row>
    <row r="5024" spans="2:13" ht="4" hidden="1" customHeight="1" outlineLevel="1" x14ac:dyDescent="0.15">
      <c r="D5024" s="9"/>
      <c r="F5024" s="1"/>
      <c r="H5024" s="1"/>
      <c r="I5024" s="1"/>
      <c r="J5024" s="1"/>
      <c r="K5024" s="1"/>
      <c r="L5024" s="1"/>
    </row>
    <row r="5025" spans="2:14" s="1" customFormat="1" ht="15" hidden="1" customHeight="1" outlineLevel="1" x14ac:dyDescent="0.15">
      <c r="B5025" s="7"/>
      <c r="C5025" s="19">
        <v>4</v>
      </c>
      <c r="D5025" s="9" t="s">
        <v>256</v>
      </c>
      <c r="F5025" s="8" t="str">
        <f>ReportingCurrencyUnitLables</f>
        <v>USD 000s</v>
      </c>
      <c r="H5025" s="29">
        <f>H5010 * $E5016</f>
        <v>0</v>
      </c>
      <c r="I5025" s="29">
        <f>I5010 * $E5016</f>
        <v>0</v>
      </c>
      <c r="J5025" s="29">
        <f>J5010 * $E5016</f>
        <v>0</v>
      </c>
      <c r="K5025" s="29">
        <f>K5010 * $E5016</f>
        <v>0</v>
      </c>
      <c r="L5025" s="29">
        <f>L5010 * $E5016</f>
        <v>0</v>
      </c>
    </row>
    <row r="5026" spans="2:14" ht="4" hidden="1" customHeight="1" outlineLevel="1" x14ac:dyDescent="0.15">
      <c r="D5026" s="9"/>
      <c r="F5026" s="1"/>
      <c r="H5026" s="1"/>
      <c r="I5026" s="1"/>
      <c r="J5026" s="1"/>
      <c r="K5026" s="1"/>
      <c r="L5026" s="1"/>
    </row>
    <row r="5027" spans="2:14" ht="10" hidden="1" customHeight="1" outlineLevel="1" x14ac:dyDescent="0.15">
      <c r="B5027" s="44"/>
      <c r="C5027" s="41"/>
      <c r="D5027" s="41"/>
      <c r="E5027" s="41"/>
      <c r="F5027" s="41"/>
      <c r="G5027" s="41"/>
      <c r="H5027" s="41"/>
      <c r="I5027" s="45"/>
      <c r="J5027" s="45"/>
      <c r="K5027" s="45"/>
      <c r="L5027" s="41"/>
      <c r="M5027" s="41"/>
      <c r="N5027" s="1"/>
    </row>
    <row r="5028" spans="2:14" ht="10" customHeight="1" x14ac:dyDescent="0.15">
      <c r="B5028" s="44"/>
      <c r="C5028" s="41"/>
      <c r="D5028" s="41"/>
      <c r="E5028" s="41"/>
      <c r="F5028" s="41"/>
      <c r="G5028" s="41"/>
      <c r="H5028" s="41"/>
      <c r="I5028" s="45"/>
      <c r="J5028" s="45"/>
      <c r="K5028" s="45"/>
      <c r="L5028" s="41"/>
      <c r="M5028" s="41"/>
      <c r="N5028" s="1"/>
    </row>
    <row r="5029" spans="2:14" s="1" customFormat="1" ht="19" collapsed="1" x14ac:dyDescent="0.15">
      <c r="B5029" s="83" cm="1">
        <f t="array" aca="1" ref="B5029" ca="1">MAX($B$2:OFFSET(B5029,-1,0)+1)</f>
        <v>82</v>
      </c>
      <c r="C5029" s="84" t="str">
        <f>UPPER(J5034) &amp;" / " &amp; K5034  &amp; " / " &amp; L5034 &amp; " / " &amp; H5034</f>
        <v xml:space="preserve"> /  /  / </v>
      </c>
      <c r="D5029" s="84"/>
      <c r="E5029" s="41"/>
      <c r="F5029" s="41"/>
      <c r="G5029" s="41"/>
      <c r="H5029" s="61" t="str">
        <f>IF(COUNTIF(E5031:E5087, "!")&gt;0, "!", "")</f>
        <v/>
      </c>
      <c r="I5029" s="18" t="s">
        <v>240</v>
      </c>
      <c r="J5029" s="2" t="s">
        <v>210</v>
      </c>
      <c r="K5029" s="18" t="s">
        <v>267</v>
      </c>
      <c r="L5029" s="42">
        <f>E5078</f>
        <v>1</v>
      </c>
      <c r="M5029" s="41"/>
    </row>
    <row r="5030" spans="2:14" s="1" customFormat="1" ht="4" hidden="1" customHeight="1" outlineLevel="1" x14ac:dyDescent="0.15">
      <c r="B5030" s="88"/>
      <c r="C5030" s="89"/>
      <c r="D5030" s="89"/>
      <c r="E5030" s="89"/>
      <c r="F5030" s="89"/>
      <c r="G5030" s="89"/>
      <c r="H5030" s="89"/>
      <c r="I5030" s="90"/>
      <c r="J5030" s="90"/>
      <c r="K5030" s="90"/>
      <c r="L5030" s="89"/>
      <c r="M5030" s="89"/>
    </row>
    <row r="5031" spans="2:14" ht="10" hidden="1" customHeight="1" outlineLevel="1" x14ac:dyDescent="0.15"/>
    <row r="5032" spans="2:14" ht="15" hidden="1" customHeight="1" outlineLevel="1" x14ac:dyDescent="0.15">
      <c r="D5032" s="1"/>
      <c r="E5032" s="1"/>
      <c r="H5032" s="4" t="s">
        <v>1</v>
      </c>
      <c r="J5032" s="4" t="s">
        <v>0</v>
      </c>
      <c r="K5032" s="4" t="s">
        <v>209</v>
      </c>
      <c r="L5032" s="4" t="s">
        <v>264</v>
      </c>
    </row>
    <row r="5033" spans="2:14" ht="5" hidden="1" customHeight="1" outlineLevel="1" x14ac:dyDescent="0.15">
      <c r="D5033" s="1"/>
      <c r="E5033" s="1"/>
      <c r="H5033" s="1"/>
      <c r="J5033" s="1"/>
      <c r="K5033" s="1"/>
      <c r="L5033" s="1"/>
    </row>
    <row r="5034" spans="2:14" ht="15" hidden="1" customHeight="1" outlineLevel="1" x14ac:dyDescent="0.15">
      <c r="D5034" s="9" t="s">
        <v>2</v>
      </c>
      <c r="E5034" s="1"/>
      <c r="H5034" s="2"/>
      <c r="J5034" s="2"/>
      <c r="K5034" s="2"/>
      <c r="L5034" s="2"/>
    </row>
    <row r="5035" spans="2:14" hidden="1" outlineLevel="1" x14ac:dyDescent="0.15">
      <c r="D5035" s="1"/>
      <c r="E5035" s="1"/>
      <c r="F5035" s="1"/>
      <c r="H5035" s="1"/>
      <c r="I5035" s="1"/>
      <c r="J5035" s="1"/>
      <c r="K5035" s="1"/>
      <c r="L5035" s="1"/>
    </row>
    <row r="5036" spans="2:14" s="1" customFormat="1" ht="18" hidden="1" customHeight="1" outlineLevel="1" x14ac:dyDescent="0.15">
      <c r="B5036" s="7"/>
      <c r="C5036" s="91" t="s">
        <v>3</v>
      </c>
      <c r="D5036" s="91"/>
      <c r="E5036" s="91"/>
      <c r="F5036" s="92"/>
      <c r="G5036" s="92"/>
      <c r="H5036" s="92" t="s">
        <v>4</v>
      </c>
      <c r="I5036" s="92" t="s">
        <v>5</v>
      </c>
      <c r="J5036" s="92" t="s">
        <v>6</v>
      </c>
      <c r="K5036" s="92" t="s">
        <v>257</v>
      </c>
      <c r="L5036" s="92" t="s">
        <v>258</v>
      </c>
      <c r="M5036" s="92"/>
    </row>
    <row r="5037" spans="2:14" ht="10" hidden="1" customHeight="1" outlineLevel="1" x14ac:dyDescent="0.15">
      <c r="H5037" s="1"/>
      <c r="I5037" s="1"/>
      <c r="J5037" s="1"/>
      <c r="K5037" s="1"/>
      <c r="L5037" s="1"/>
    </row>
    <row r="5038" spans="2:14" s="1" customFormat="1" ht="15" hidden="1" customHeight="1" outlineLevel="1" x14ac:dyDescent="0.15">
      <c r="B5038" s="7"/>
      <c r="D5038" s="9" t="s">
        <v>3</v>
      </c>
      <c r="F5038" s="17" t="s">
        <v>321</v>
      </c>
      <c r="H5038" s="22"/>
      <c r="I5038" s="22"/>
      <c r="J5038" s="22"/>
      <c r="K5038" s="22"/>
      <c r="L5038" s="22"/>
    </row>
    <row r="5039" spans="2:14" ht="4" hidden="1" customHeight="1" outlineLevel="1" x14ac:dyDescent="0.15">
      <c r="D5039" s="1"/>
      <c r="E5039" s="1"/>
      <c r="F5039" s="1"/>
      <c r="H5039" s="1"/>
      <c r="I5039" s="1"/>
      <c r="J5039" s="1"/>
      <c r="K5039" s="1"/>
      <c r="L5039" s="1"/>
    </row>
    <row r="5040" spans="2:14" s="1" customFormat="1" ht="15" hidden="1" customHeight="1" outlineLevel="1" x14ac:dyDescent="0.15">
      <c r="B5040" s="7"/>
      <c r="D5040" s="9" t="s">
        <v>246</v>
      </c>
      <c r="F5040" s="8" t="str">
        <f>F5042 &amp; ":" &amp; F5038</f>
        <v>USD:[currency code]</v>
      </c>
      <c r="H5040" s="24"/>
      <c r="I5040" s="24"/>
      <c r="J5040" s="24"/>
      <c r="K5040" s="24"/>
      <c r="L5040" s="24"/>
    </row>
    <row r="5041" spans="2:13" ht="4" hidden="1" customHeight="1" outlineLevel="1" x14ac:dyDescent="0.15">
      <c r="D5041" s="1"/>
      <c r="E5041" s="1"/>
      <c r="F5041" s="1"/>
      <c r="H5041" s="1"/>
      <c r="I5041" s="1"/>
      <c r="J5041" s="1"/>
      <c r="K5041" s="1"/>
      <c r="L5041" s="1"/>
    </row>
    <row r="5042" spans="2:13" s="1" customFormat="1" ht="15" hidden="1" customHeight="1" outlineLevel="1" x14ac:dyDescent="0.15">
      <c r="B5042" s="7"/>
      <c r="D5042" s="9" t="s">
        <v>16</v>
      </c>
      <c r="F5042" s="8" t="str">
        <f>ReportingCurrency</f>
        <v>USD</v>
      </c>
      <c r="H5042" s="28">
        <f>IF(H5040=0, 0, H5038/H5040)</f>
        <v>0</v>
      </c>
      <c r="I5042" s="28">
        <f>IF(I5040=0, 0, I5038/I5040)</f>
        <v>0</v>
      </c>
      <c r="J5042" s="28">
        <f>IF(J5040=0, 0, J5038/J5040)</f>
        <v>0</v>
      </c>
      <c r="K5042" s="28">
        <f>IF(K5040=0, 0, K5038/K5040)</f>
        <v>0</v>
      </c>
      <c r="L5042" s="28">
        <f>IF(L5040=0, 0, L5038/L5040)</f>
        <v>0</v>
      </c>
    </row>
    <row r="5043" spans="2:13" ht="4" hidden="1" customHeight="1" outlineLevel="1" x14ac:dyDescent="0.15">
      <c r="D5043" s="1"/>
      <c r="E5043" s="1"/>
      <c r="F5043" s="1"/>
      <c r="H5043" s="1"/>
      <c r="I5043" s="1"/>
      <c r="J5043" s="1"/>
      <c r="K5043" s="1"/>
      <c r="L5043" s="1"/>
    </row>
    <row r="5044" spans="2:13" s="1" customFormat="1" ht="15" hidden="1" customHeight="1" outlineLevel="1" x14ac:dyDescent="0.15">
      <c r="B5044" s="7"/>
      <c r="D5044" s="9" t="s">
        <v>253</v>
      </c>
      <c r="F5044" s="8" t="s">
        <v>254</v>
      </c>
      <c r="H5044" s="2"/>
      <c r="I5044" s="2"/>
      <c r="J5044" s="2"/>
      <c r="K5044" s="2"/>
      <c r="L5044" s="2"/>
    </row>
    <row r="5045" spans="2:13" ht="4" hidden="1" customHeight="1" outlineLevel="1" x14ac:dyDescent="0.15">
      <c r="D5045" s="1"/>
      <c r="E5045" s="1"/>
      <c r="F5045" s="1"/>
      <c r="H5045" s="1"/>
      <c r="I5045" s="1"/>
      <c r="J5045" s="1"/>
      <c r="K5045" s="1"/>
      <c r="L5045" s="1"/>
    </row>
    <row r="5046" spans="2:13" s="1" customFormat="1" ht="15" hidden="1" customHeight="1" outlineLevel="1" x14ac:dyDescent="0.15">
      <c r="B5046" s="7"/>
      <c r="D5046" s="9" t="s">
        <v>280</v>
      </c>
      <c r="F5046" s="8" t="s">
        <v>255</v>
      </c>
      <c r="H5046" s="25"/>
      <c r="I5046" s="25"/>
      <c r="J5046" s="25"/>
      <c r="K5046" s="25"/>
      <c r="L5046" s="25"/>
    </row>
    <row r="5047" spans="2:13" hidden="1" outlineLevel="1" x14ac:dyDescent="0.15">
      <c r="D5047" s="1"/>
      <c r="E5047" s="1"/>
      <c r="F5047" s="1"/>
      <c r="H5047" s="1"/>
      <c r="I5047" s="1"/>
      <c r="J5047" s="1"/>
      <c r="K5047" s="1"/>
      <c r="L5047" s="1"/>
    </row>
    <row r="5048" spans="2:13" s="1" customFormat="1" ht="18" hidden="1" customHeight="1" outlineLevel="1" x14ac:dyDescent="0.15">
      <c r="B5048" s="7"/>
      <c r="C5048" s="91" t="s">
        <v>311</v>
      </c>
      <c r="D5048" s="91"/>
      <c r="E5048" s="91"/>
      <c r="F5048" s="92"/>
      <c r="G5048" s="92"/>
      <c r="H5048" s="92" t="s">
        <v>4</v>
      </c>
      <c r="I5048" s="92" t="s">
        <v>5</v>
      </c>
      <c r="J5048" s="92" t="s">
        <v>6</v>
      </c>
      <c r="K5048" s="92" t="s">
        <v>257</v>
      </c>
      <c r="L5048" s="92" t="s">
        <v>258</v>
      </c>
      <c r="M5048" s="92"/>
    </row>
    <row r="5049" spans="2:13" ht="10" hidden="1" customHeight="1" outlineLevel="1" x14ac:dyDescent="0.15">
      <c r="H5049" s="1"/>
      <c r="I5049" s="1"/>
      <c r="J5049" s="1"/>
      <c r="K5049" s="1"/>
      <c r="L5049" s="1"/>
    </row>
    <row r="5050" spans="2:13" s="1" customFormat="1" ht="15" hidden="1" customHeight="1" outlineLevel="1" x14ac:dyDescent="0.15">
      <c r="B5050" s="7"/>
      <c r="C5050" s="62"/>
      <c r="D5050" s="9" t="s">
        <v>318</v>
      </c>
      <c r="E5050"/>
      <c r="F5050" s="58" t="str">
        <f>F5038</f>
        <v>[currency code]</v>
      </c>
      <c r="H5050" s="23"/>
      <c r="I5050" s="23"/>
      <c r="J5050" s="23"/>
      <c r="K5050" s="23"/>
      <c r="L5050" s="23"/>
    </row>
    <row r="5051" spans="2:13" ht="10" hidden="1" customHeight="1" outlineLevel="1" x14ac:dyDescent="0.15">
      <c r="D5051" s="1"/>
      <c r="F5051" s="1"/>
      <c r="H5051" s="1"/>
      <c r="I5051" s="1"/>
      <c r="J5051" s="1"/>
      <c r="K5051" s="1"/>
      <c r="L5051" s="1"/>
    </row>
    <row r="5052" spans="2:13" ht="15" hidden="1" customHeight="1" outlineLevel="1" x14ac:dyDescent="0.15">
      <c r="D5052" s="60"/>
      <c r="F5052" s="1"/>
      <c r="H5052" s="98" t="s">
        <v>312</v>
      </c>
      <c r="I5052" s="1"/>
      <c r="J5052" s="1"/>
      <c r="K5052" s="1"/>
      <c r="L5052" s="1"/>
    </row>
    <row r="5053" spans="2:13" s="1" customFormat="1" ht="15" hidden="1" customHeight="1" outlineLevel="1" x14ac:dyDescent="0.15">
      <c r="B5053" s="7"/>
      <c r="D5053" s="9" t="s">
        <v>319</v>
      </c>
      <c r="E5053"/>
      <c r="F5053" s="8" t="str">
        <f t="shared" ref="F5053" si="162">ReportingCurrency</f>
        <v>USD</v>
      </c>
      <c r="H5053" s="28">
        <f>IF(H5040=0, 0, H5050/H5040)</f>
        <v>0</v>
      </c>
      <c r="I5053" s="28">
        <f>IF(I5040=0, 0, I5050/I5040)</f>
        <v>0</v>
      </c>
      <c r="J5053" s="28">
        <f>IF(J5040=0, 0, J5050/J5040)</f>
        <v>0</v>
      </c>
      <c r="K5053" s="28">
        <f>IF(K5040=0, 0, K5050/K5040)</f>
        <v>0</v>
      </c>
      <c r="L5053" s="28">
        <f>IF(L5040=0, 0, L5050/L5040)</f>
        <v>0</v>
      </c>
    </row>
    <row r="5054" spans="2:13" hidden="1" outlineLevel="1" x14ac:dyDescent="0.15"/>
    <row r="5055" spans="2:13" s="1" customFormat="1" ht="18" hidden="1" customHeight="1" outlineLevel="1" x14ac:dyDescent="0.15">
      <c r="B5055" s="7"/>
      <c r="C5055" s="91" t="s">
        <v>8</v>
      </c>
      <c r="D5055" s="91"/>
      <c r="E5055" s="91"/>
      <c r="F5055" s="92"/>
      <c r="G5055" s="92"/>
      <c r="H5055" s="92" t="s">
        <v>4</v>
      </c>
      <c r="I5055" s="92" t="s">
        <v>5</v>
      </c>
      <c r="J5055" s="92" t="s">
        <v>6</v>
      </c>
      <c r="K5055" s="92" t="s">
        <v>257</v>
      </c>
      <c r="L5055" s="92" t="s">
        <v>258</v>
      </c>
      <c r="M5055" s="92"/>
    </row>
    <row r="5056" spans="2:13" ht="10" hidden="1" customHeight="1" outlineLevel="1" x14ac:dyDescent="0.15">
      <c r="H5056" s="1"/>
      <c r="I5056" s="1"/>
      <c r="J5056" s="1"/>
      <c r="K5056" s="1"/>
      <c r="L5056" s="1"/>
    </row>
    <row r="5057" spans="2:13" ht="15" hidden="1" customHeight="1" outlineLevel="1" x14ac:dyDescent="0.15">
      <c r="D5057" s="9" t="s">
        <v>8</v>
      </c>
      <c r="F5057" s="1"/>
      <c r="H5057" s="99" t="str" cm="1">
        <f t="array" ref="H5057">IF(OR(E5058:E5059 = "!"), "Red alert = missing data","")</f>
        <v/>
      </c>
      <c r="I5057" s="1"/>
      <c r="J5057" s="1"/>
      <c r="K5057" s="1"/>
      <c r="L5057" s="1"/>
    </row>
    <row r="5058" spans="2:13" s="1" customFormat="1" ht="15" hidden="1" customHeight="1" outlineLevel="1" x14ac:dyDescent="0.15">
      <c r="B5058" s="7"/>
      <c r="D5058" s="59" t="s">
        <v>309</v>
      </c>
      <c r="E5058" s="61" t="str" cm="1">
        <f t="array" ref="E5058">IF(MAX((H5053:L5053&gt;=H5042:L5042) * (H5053:L5053 &lt;&gt; 0) * (H5058:L5058=0)) &gt;0, "!", "")</f>
        <v/>
      </c>
      <c r="F5058" s="8" t="s">
        <v>18</v>
      </c>
      <c r="H5058" s="23"/>
      <c r="I5058" s="23"/>
      <c r="J5058" s="23"/>
      <c r="K5058" s="23"/>
      <c r="L5058" s="23"/>
    </row>
    <row r="5059" spans="2:13" s="1" customFormat="1" ht="15" hidden="1" customHeight="1" outlineLevel="1" x14ac:dyDescent="0.15">
      <c r="B5059" s="7"/>
      <c r="D5059" s="59" t="s">
        <v>310</v>
      </c>
      <c r="E5059" s="61" t="str" cm="1">
        <f t="array" ref="E5059">IF(MAX((H5053:L5053&lt;H5042:L5042) * (H5053:L5053 &lt;&gt; 0) * (H5059:L5059=0)) &gt;0, "!", "")</f>
        <v/>
      </c>
      <c r="F5059" s="8" t="s">
        <v>18</v>
      </c>
      <c r="H5059" s="23"/>
      <c r="I5059" s="23"/>
      <c r="J5059" s="23"/>
      <c r="K5059" s="23"/>
      <c r="L5059" s="23"/>
    </row>
    <row r="5060" spans="2:13" s="1" customFormat="1" ht="15" hidden="1" customHeight="1" outlineLevel="1" x14ac:dyDescent="0.15">
      <c r="B5060" s="7"/>
      <c r="D5060" s="59" t="s">
        <v>305</v>
      </c>
      <c r="E5060"/>
      <c r="F5060" s="8" t="s">
        <v>18</v>
      </c>
      <c r="H5060" s="29">
        <f>H5058+IF(H5053&lt;H5042, H5059, 0)</f>
        <v>0</v>
      </c>
      <c r="I5060" s="29">
        <f>I5058+IF(I5053&lt;I5042, I5059, 0)</f>
        <v>0</v>
      </c>
      <c r="J5060" s="29">
        <f>J5058+IF(J5053&lt;J5042, J5059, 0)</f>
        <v>0</v>
      </c>
      <c r="K5060" s="29">
        <f>K5058+IF(K5053&lt;K5042, K5059, 0)</f>
        <v>0</v>
      </c>
      <c r="L5060" s="29">
        <f>L5058+IF(L5053&lt;L5042, L5059, 0)</f>
        <v>0</v>
      </c>
    </row>
    <row r="5061" spans="2:13" hidden="1" outlineLevel="1" x14ac:dyDescent="0.15">
      <c r="D5061" s="1"/>
      <c r="E5061" s="1"/>
      <c r="F5061" s="1"/>
      <c r="H5061" s="1"/>
      <c r="I5061" s="1"/>
      <c r="J5061" s="1"/>
      <c r="K5061" s="1"/>
      <c r="L5061" s="1"/>
    </row>
    <row r="5062" spans="2:13" s="1" customFormat="1" ht="18" hidden="1" customHeight="1" outlineLevel="1" x14ac:dyDescent="0.15">
      <c r="B5062" s="7"/>
      <c r="C5062" s="91" t="s">
        <v>10</v>
      </c>
      <c r="D5062" s="91"/>
      <c r="E5062" s="91"/>
      <c r="F5062" s="92"/>
      <c r="G5062" s="92"/>
      <c r="H5062" s="97" t="s">
        <v>4</v>
      </c>
      <c r="I5062" s="92" t="s">
        <v>5</v>
      </c>
      <c r="J5062" s="92" t="s">
        <v>6</v>
      </c>
      <c r="K5062" s="92" t="s">
        <v>257</v>
      </c>
      <c r="L5062" s="92" t="s">
        <v>258</v>
      </c>
      <c r="M5062" s="92"/>
    </row>
    <row r="5063" spans="2:13" ht="10" hidden="1" customHeight="1" outlineLevel="1" x14ac:dyDescent="0.15"/>
    <row r="5064" spans="2:13" s="1" customFormat="1" ht="15" hidden="1" customHeight="1" outlineLevel="1" x14ac:dyDescent="0.15">
      <c r="B5064" s="7"/>
      <c r="D5064" s="9" t="s">
        <v>17</v>
      </c>
      <c r="F5064" s="8" t="s">
        <v>9</v>
      </c>
      <c r="H5064" s="29">
        <f>H5060</f>
        <v>0</v>
      </c>
      <c r="I5064" s="29">
        <f>I5060</f>
        <v>0</v>
      </c>
      <c r="J5064" s="29">
        <f>J5060</f>
        <v>0</v>
      </c>
      <c r="K5064" s="29">
        <f>K5060</f>
        <v>0</v>
      </c>
      <c r="L5064" s="29">
        <f>L5060</f>
        <v>0</v>
      </c>
    </row>
    <row r="5065" spans="2:13" ht="4" hidden="1" customHeight="1" outlineLevel="1" x14ac:dyDescent="0.15">
      <c r="D5065" s="9"/>
      <c r="F5065" s="1"/>
      <c r="H5065" s="1"/>
      <c r="I5065" s="1"/>
      <c r="J5065" s="1"/>
      <c r="K5065" s="1"/>
      <c r="L5065" s="1"/>
    </row>
    <row r="5066" spans="2:13" s="1" customFormat="1" ht="15" hidden="1" customHeight="1" outlineLevel="1" x14ac:dyDescent="0.15">
      <c r="B5066" s="7"/>
      <c r="D5066" s="9" t="s">
        <v>249</v>
      </c>
      <c r="F5066" s="8" t="s">
        <v>9</v>
      </c>
      <c r="H5066" s="29">
        <f>IF(H5053&lt;H5042, H5059, 0)</f>
        <v>0</v>
      </c>
      <c r="I5066" s="29">
        <f>IF(I5053&lt;I5042, I5059, 0)</f>
        <v>0</v>
      </c>
      <c r="J5066" s="29">
        <f>IF(J5053&lt;J5042, J5059, 0)</f>
        <v>0</v>
      </c>
      <c r="K5066" s="29">
        <f>IF(K5053&lt;K5042, K5059, 0)</f>
        <v>0</v>
      </c>
      <c r="L5066" s="29">
        <f>IF(L5053&lt;L5042, L5059, 0)</f>
        <v>0</v>
      </c>
    </row>
    <row r="5067" spans="2:13" ht="4" hidden="1" customHeight="1" outlineLevel="1" x14ac:dyDescent="0.15">
      <c r="D5067" s="9"/>
      <c r="F5067" s="1"/>
      <c r="H5067" s="1"/>
      <c r="I5067" s="1"/>
      <c r="J5067" s="1"/>
      <c r="K5067" s="1"/>
      <c r="L5067" s="1"/>
    </row>
    <row r="5068" spans="2:13" s="1" customFormat="1" ht="15" hidden="1" customHeight="1" outlineLevel="1" x14ac:dyDescent="0.15">
      <c r="B5068" s="7"/>
      <c r="D5068" s="9" t="s">
        <v>11</v>
      </c>
      <c r="F5068" s="8" t="str">
        <f>ReportingCurrencyUnitLables</f>
        <v>USD 000s</v>
      </c>
      <c r="H5068" s="29">
        <f>H5042 * H5060 / 1000</f>
        <v>0</v>
      </c>
      <c r="I5068" s="29">
        <f>I5042 * I5060 / 1000</f>
        <v>0</v>
      </c>
      <c r="J5068" s="29">
        <f>J5042 * J5060 / 1000</f>
        <v>0</v>
      </c>
      <c r="K5068" s="29">
        <f>K5042 * K5060 / 1000</f>
        <v>0</v>
      </c>
      <c r="L5068" s="29">
        <f>L5042 * L5060 / 1000</f>
        <v>0</v>
      </c>
    </row>
    <row r="5069" spans="2:13" ht="4" hidden="1" customHeight="1" outlineLevel="1" x14ac:dyDescent="0.15">
      <c r="D5069" s="9"/>
      <c r="F5069" s="1"/>
      <c r="H5069" s="1"/>
      <c r="I5069" s="1"/>
      <c r="J5069" s="1"/>
      <c r="K5069" s="1"/>
      <c r="L5069" s="1"/>
    </row>
    <row r="5070" spans="2:13" s="1" customFormat="1" ht="15" hidden="1" customHeight="1" outlineLevel="1" x14ac:dyDescent="0.15">
      <c r="B5070" s="7"/>
      <c r="D5070" s="9" t="s">
        <v>13</v>
      </c>
      <c r="F5070" s="8" t="s">
        <v>14</v>
      </c>
      <c r="H5070" s="30">
        <f>IF(H5064=0,0,H5066 / H5064)</f>
        <v>0</v>
      </c>
      <c r="I5070" s="30">
        <f>IF(I5064=0,0,I5066 / I5064)</f>
        <v>0</v>
      </c>
      <c r="J5070" s="30">
        <f>IF(J5064=0,0,J5066 / J5064)</f>
        <v>0</v>
      </c>
      <c r="K5070" s="30">
        <f>IF(K5064=0,0,K5066 / K5064)</f>
        <v>0</v>
      </c>
      <c r="L5070" s="30">
        <f>IF(L5064=0,0,L5066 / L5064)</f>
        <v>0</v>
      </c>
    </row>
    <row r="5071" spans="2:13" ht="4" hidden="1" customHeight="1" outlineLevel="1" x14ac:dyDescent="0.15">
      <c r="D5071" s="9"/>
      <c r="F5071" s="1"/>
      <c r="H5071" s="1"/>
      <c r="I5071" s="1"/>
      <c r="J5071" s="1"/>
      <c r="K5071" s="1"/>
      <c r="L5071" s="1"/>
    </row>
    <row r="5072" spans="2:13" ht="15" hidden="1" customHeight="1" outlineLevel="1" x14ac:dyDescent="0.15">
      <c r="D5072" s="9" t="s">
        <v>302</v>
      </c>
      <c r="F5072" s="8" t="str">
        <f>ReportingCurrencyUnitLables</f>
        <v>USD 000s</v>
      </c>
      <c r="G5072" s="1"/>
      <c r="H5072" s="29">
        <f>MAX(0, H5042-H5053) * H5066 / 1000</f>
        <v>0</v>
      </c>
      <c r="I5072" s="29">
        <f t="shared" ref="I5072:L5072" si="163">MAX(0, I5042-I5053) * I5066 / 1000</f>
        <v>0</v>
      </c>
      <c r="J5072" s="29">
        <f t="shared" si="163"/>
        <v>0</v>
      </c>
      <c r="K5072" s="29">
        <f t="shared" si="163"/>
        <v>0</v>
      </c>
      <c r="L5072" s="29">
        <f t="shared" si="163"/>
        <v>0</v>
      </c>
    </row>
    <row r="5073" spans="2:13" ht="4" hidden="1" customHeight="1" outlineLevel="1" x14ac:dyDescent="0.15">
      <c r="D5073" s="9"/>
      <c r="F5073" s="1"/>
      <c r="H5073" s="1"/>
      <c r="I5073" s="1"/>
      <c r="J5073" s="1"/>
      <c r="K5073" s="1"/>
      <c r="L5073" s="1"/>
    </row>
    <row r="5074" spans="2:13" s="1" customFormat="1" ht="15" hidden="1" customHeight="1" outlineLevel="1" x14ac:dyDescent="0.15">
      <c r="B5074" s="7"/>
      <c r="D5074" s="9" t="s">
        <v>252</v>
      </c>
      <c r="F5074" s="8" t="s">
        <v>250</v>
      </c>
      <c r="H5074" s="30">
        <f>IF(H5068=0, 0, H5072/H5068)</f>
        <v>0</v>
      </c>
      <c r="I5074" s="30">
        <f>IF(I5068=0, 0, I5072/I5068)</f>
        <v>0</v>
      </c>
      <c r="J5074" s="30">
        <f>IF(J5068=0, 0, J5072/J5068)</f>
        <v>0</v>
      </c>
      <c r="K5074" s="30">
        <f>IF(K5068=0, 0, K5072/K5068)</f>
        <v>0</v>
      </c>
      <c r="L5074" s="30">
        <f>IF(L5068=0, 0, L5072/L5068)</f>
        <v>0</v>
      </c>
    </row>
    <row r="5075" spans="2:13" ht="4" hidden="1" customHeight="1" outlineLevel="1" x14ac:dyDescent="0.15">
      <c r="D5075" s="9"/>
      <c r="F5075" s="1"/>
      <c r="H5075" s="1"/>
      <c r="I5075" s="1"/>
      <c r="J5075" s="1"/>
      <c r="K5075" s="1"/>
      <c r="L5075" s="1"/>
    </row>
    <row r="5076" spans="2:13" s="1" customFormat="1" ht="15" hidden="1" customHeight="1" outlineLevel="1" x14ac:dyDescent="0.15">
      <c r="B5076" s="7"/>
      <c r="C5076" s="7"/>
      <c r="D5076" s="9" t="s">
        <v>251</v>
      </c>
      <c r="F5076" s="8" t="s">
        <v>259</v>
      </c>
      <c r="H5076" s="31"/>
      <c r="I5076" s="30">
        <f>IF(H5074=0, 0, -(I5074-H5074) / H5074)</f>
        <v>0</v>
      </c>
      <c r="J5076" s="30">
        <f>IF(I5074=0, 0, -(J5074-I5074) / I5074)</f>
        <v>0</v>
      </c>
      <c r="K5076" s="30">
        <f>IF(J5074=0, 0, -(K5074-J5074) / J5074)</f>
        <v>0</v>
      </c>
      <c r="L5076" s="30">
        <f>IF(K5074=0, 0, -(L5074-K5074) / K5074)</f>
        <v>0</v>
      </c>
    </row>
    <row r="5077" spans="2:13" hidden="1" outlineLevel="1" x14ac:dyDescent="0.15"/>
    <row r="5078" spans="2:13" s="1" customFormat="1" ht="18" hidden="1" customHeight="1" outlineLevel="1" x14ac:dyDescent="0.15">
      <c r="B5078" s="7"/>
      <c r="C5078" s="91" t="s">
        <v>241</v>
      </c>
      <c r="D5078" s="91"/>
      <c r="E5078" s="93">
        <f>IF(AND(J5029 = "Yes", OR(ISBLANK(Worker_Type_Filter), Worker_Type_Filter = H5034),
 OR(ISBLANK(Country_Filter), Country_Filter = J5034)), 1, 0)</f>
        <v>1</v>
      </c>
      <c r="F5078" s="92"/>
      <c r="G5078" s="92"/>
      <c r="H5078" s="92" t="s">
        <v>4</v>
      </c>
      <c r="I5078" s="92" t="s">
        <v>5</v>
      </c>
      <c r="J5078" s="92" t="s">
        <v>6</v>
      </c>
      <c r="K5078" s="92" t="s">
        <v>257</v>
      </c>
      <c r="L5078" s="92" t="s">
        <v>258</v>
      </c>
      <c r="M5078" s="92"/>
    </row>
    <row r="5079" spans="2:13" ht="10" hidden="1" customHeight="1" outlineLevel="1" x14ac:dyDescent="0.15">
      <c r="C5079" s="43" t="s">
        <v>248</v>
      </c>
    </row>
    <row r="5080" spans="2:13" ht="4" hidden="1" customHeight="1" outlineLevel="1" x14ac:dyDescent="0.15"/>
    <row r="5081" spans="2:13" s="1" customFormat="1" ht="15" hidden="1" customHeight="1" outlineLevel="1" x14ac:dyDescent="0.15">
      <c r="B5081" s="7"/>
      <c r="C5081" s="19">
        <v>1</v>
      </c>
      <c r="D5081" s="9" t="s">
        <v>17</v>
      </c>
      <c r="F5081" s="8" t="s">
        <v>9</v>
      </c>
      <c r="H5081" s="29">
        <f>H5064 * $E5078</f>
        <v>0</v>
      </c>
      <c r="I5081" s="29">
        <f>I5064 * $E5078</f>
        <v>0</v>
      </c>
      <c r="J5081" s="29">
        <f>J5064 * $E5078</f>
        <v>0</v>
      </c>
      <c r="K5081" s="29">
        <f>K5064 * $E5078</f>
        <v>0</v>
      </c>
      <c r="L5081" s="29">
        <f>L5064 * $E5078</f>
        <v>0</v>
      </c>
    </row>
    <row r="5082" spans="2:13" ht="4" hidden="1" customHeight="1" outlineLevel="1" x14ac:dyDescent="0.15">
      <c r="D5082" s="9"/>
      <c r="F5082" s="1"/>
      <c r="H5082" s="1"/>
      <c r="I5082" s="1"/>
      <c r="J5082" s="1"/>
      <c r="K5082" s="1"/>
      <c r="L5082" s="1"/>
    </row>
    <row r="5083" spans="2:13" s="1" customFormat="1" ht="15" hidden="1" customHeight="1" outlineLevel="1" x14ac:dyDescent="0.15">
      <c r="B5083" s="7"/>
      <c r="C5083" s="19">
        <v>2</v>
      </c>
      <c r="D5083" s="9" t="s">
        <v>249</v>
      </c>
      <c r="F5083" s="8" t="s">
        <v>9</v>
      </c>
      <c r="H5083" s="29">
        <f>H5066 * $E5078</f>
        <v>0</v>
      </c>
      <c r="I5083" s="29">
        <f>I5066 * $E5078</f>
        <v>0</v>
      </c>
      <c r="J5083" s="29">
        <f>J5066 * $E5078</f>
        <v>0</v>
      </c>
      <c r="K5083" s="29">
        <f>K5066 * $E5078</f>
        <v>0</v>
      </c>
      <c r="L5083" s="29">
        <f>L5066 * $E5078</f>
        <v>0</v>
      </c>
    </row>
    <row r="5084" spans="2:13" ht="4" hidden="1" customHeight="1" outlineLevel="1" x14ac:dyDescent="0.15">
      <c r="D5084" s="9"/>
      <c r="F5084" s="1"/>
      <c r="H5084" s="1"/>
      <c r="I5084" s="1"/>
      <c r="J5084" s="1"/>
      <c r="K5084" s="1"/>
      <c r="L5084" s="1"/>
    </row>
    <row r="5085" spans="2:13" s="1" customFormat="1" ht="15" hidden="1" customHeight="1" outlineLevel="1" x14ac:dyDescent="0.15">
      <c r="B5085" s="7"/>
      <c r="C5085" s="19">
        <v>3</v>
      </c>
      <c r="D5085" s="9" t="s">
        <v>11</v>
      </c>
      <c r="F5085" s="8" t="str">
        <f>ReportingCurrencyUnitLables</f>
        <v>USD 000s</v>
      </c>
      <c r="H5085" s="29">
        <f>H5068 * $E5078</f>
        <v>0</v>
      </c>
      <c r="I5085" s="29">
        <f>I5068 * $E5078</f>
        <v>0</v>
      </c>
      <c r="J5085" s="29">
        <f>J5068 * $E5078</f>
        <v>0</v>
      </c>
      <c r="K5085" s="29">
        <f>K5068 * $E5078</f>
        <v>0</v>
      </c>
      <c r="L5085" s="29">
        <f>L5068 * $E5078</f>
        <v>0</v>
      </c>
    </row>
    <row r="5086" spans="2:13" ht="4" hidden="1" customHeight="1" outlineLevel="1" x14ac:dyDescent="0.15">
      <c r="D5086" s="9"/>
      <c r="F5086" s="1"/>
      <c r="H5086" s="1"/>
      <c r="I5086" s="1"/>
      <c r="J5086" s="1"/>
      <c r="K5086" s="1"/>
      <c r="L5086" s="1"/>
    </row>
    <row r="5087" spans="2:13" s="1" customFormat="1" ht="15" hidden="1" customHeight="1" outlineLevel="1" x14ac:dyDescent="0.15">
      <c r="B5087" s="7"/>
      <c r="C5087" s="19">
        <v>4</v>
      </c>
      <c r="D5087" s="9" t="s">
        <v>256</v>
      </c>
      <c r="F5087" s="8" t="str">
        <f>ReportingCurrencyUnitLables</f>
        <v>USD 000s</v>
      </c>
      <c r="H5087" s="29">
        <f>H5072 * $E5078</f>
        <v>0</v>
      </c>
      <c r="I5087" s="29">
        <f>I5072 * $E5078</f>
        <v>0</v>
      </c>
      <c r="J5087" s="29">
        <f>J5072 * $E5078</f>
        <v>0</v>
      </c>
      <c r="K5087" s="29">
        <f>K5072 * $E5078</f>
        <v>0</v>
      </c>
      <c r="L5087" s="29">
        <f>L5072 * $E5078</f>
        <v>0</v>
      </c>
    </row>
    <row r="5088" spans="2:13" ht="4" hidden="1" customHeight="1" outlineLevel="1" x14ac:dyDescent="0.15">
      <c r="D5088" s="9"/>
      <c r="F5088" s="1"/>
      <c r="H5088" s="1"/>
      <c r="I5088" s="1"/>
      <c r="J5088" s="1"/>
      <c r="K5088" s="1"/>
      <c r="L5088" s="1"/>
    </row>
    <row r="5089" spans="2:14" ht="10" hidden="1" customHeight="1" outlineLevel="1" x14ac:dyDescent="0.15">
      <c r="B5089" s="44"/>
      <c r="C5089" s="41"/>
      <c r="D5089" s="41"/>
      <c r="E5089" s="41"/>
      <c r="F5089" s="41"/>
      <c r="G5089" s="41"/>
      <c r="H5089" s="41"/>
      <c r="I5089" s="45"/>
      <c r="J5089" s="45"/>
      <c r="K5089" s="45"/>
      <c r="L5089" s="41"/>
      <c r="M5089" s="41"/>
      <c r="N5089" s="1"/>
    </row>
    <row r="5090" spans="2:14" ht="10" customHeight="1" x14ac:dyDescent="0.15">
      <c r="B5090" s="44"/>
      <c r="C5090" s="41"/>
      <c r="D5090" s="41"/>
      <c r="E5090" s="41"/>
      <c r="F5090" s="41"/>
      <c r="G5090" s="41"/>
      <c r="H5090" s="41"/>
      <c r="I5090" s="45"/>
      <c r="J5090" s="45"/>
      <c r="K5090" s="45"/>
      <c r="L5090" s="41"/>
      <c r="M5090" s="41"/>
      <c r="N5090" s="1"/>
    </row>
    <row r="5091" spans="2:14" s="1" customFormat="1" ht="19" collapsed="1" x14ac:dyDescent="0.15">
      <c r="B5091" s="83" cm="1">
        <f t="array" aca="1" ref="B5091" ca="1">MAX($B$2:OFFSET(B5091,-1,0)+1)</f>
        <v>83</v>
      </c>
      <c r="C5091" s="84" t="str">
        <f>UPPER(J5096) &amp;" / " &amp; K5096  &amp; " / " &amp; L5096 &amp; " / " &amp; H5096</f>
        <v xml:space="preserve"> /  /  / </v>
      </c>
      <c r="D5091" s="84"/>
      <c r="E5091" s="41"/>
      <c r="F5091" s="41"/>
      <c r="G5091" s="41"/>
      <c r="H5091" s="61" t="str">
        <f>IF(COUNTIF(E5093:E5149, "!")&gt;0, "!", "")</f>
        <v/>
      </c>
      <c r="I5091" s="18" t="s">
        <v>240</v>
      </c>
      <c r="J5091" s="2" t="s">
        <v>210</v>
      </c>
      <c r="K5091" s="18" t="s">
        <v>267</v>
      </c>
      <c r="L5091" s="42">
        <f>E5140</f>
        <v>1</v>
      </c>
      <c r="M5091" s="41"/>
    </row>
    <row r="5092" spans="2:14" s="1" customFormat="1" ht="4" hidden="1" customHeight="1" outlineLevel="1" x14ac:dyDescent="0.15">
      <c r="B5092" s="88"/>
      <c r="C5092" s="89"/>
      <c r="D5092" s="89"/>
      <c r="E5092" s="89"/>
      <c r="F5092" s="89"/>
      <c r="G5092" s="89"/>
      <c r="H5092" s="89"/>
      <c r="I5092" s="90"/>
      <c r="J5092" s="90"/>
      <c r="K5092" s="90"/>
      <c r="L5092" s="89"/>
      <c r="M5092" s="89"/>
    </row>
    <row r="5093" spans="2:14" ht="10" hidden="1" customHeight="1" outlineLevel="1" x14ac:dyDescent="0.15"/>
    <row r="5094" spans="2:14" ht="15" hidden="1" customHeight="1" outlineLevel="1" x14ac:dyDescent="0.15">
      <c r="D5094" s="1"/>
      <c r="E5094" s="1"/>
      <c r="H5094" s="4" t="s">
        <v>1</v>
      </c>
      <c r="J5094" s="4" t="s">
        <v>0</v>
      </c>
      <c r="K5094" s="4" t="s">
        <v>209</v>
      </c>
      <c r="L5094" s="4" t="s">
        <v>264</v>
      </c>
    </row>
    <row r="5095" spans="2:14" ht="5" hidden="1" customHeight="1" outlineLevel="1" x14ac:dyDescent="0.15">
      <c r="D5095" s="1"/>
      <c r="E5095" s="1"/>
      <c r="H5095" s="1"/>
      <c r="J5095" s="1"/>
      <c r="K5095" s="1"/>
      <c r="L5095" s="1"/>
    </row>
    <row r="5096" spans="2:14" ht="15" hidden="1" customHeight="1" outlineLevel="1" x14ac:dyDescent="0.15">
      <c r="D5096" s="9" t="s">
        <v>2</v>
      </c>
      <c r="E5096" s="1"/>
      <c r="H5096" s="2"/>
      <c r="J5096" s="2"/>
      <c r="K5096" s="2"/>
      <c r="L5096" s="2"/>
    </row>
    <row r="5097" spans="2:14" hidden="1" outlineLevel="1" x14ac:dyDescent="0.15">
      <c r="D5097" s="1"/>
      <c r="E5097" s="1"/>
      <c r="F5097" s="1"/>
      <c r="H5097" s="1"/>
      <c r="I5097" s="1"/>
      <c r="J5097" s="1"/>
      <c r="K5097" s="1"/>
      <c r="L5097" s="1"/>
    </row>
    <row r="5098" spans="2:14" s="1" customFormat="1" ht="18" hidden="1" customHeight="1" outlineLevel="1" x14ac:dyDescent="0.15">
      <c r="B5098" s="7"/>
      <c r="C5098" s="91" t="s">
        <v>3</v>
      </c>
      <c r="D5098" s="91"/>
      <c r="E5098" s="91"/>
      <c r="F5098" s="92"/>
      <c r="G5098" s="92"/>
      <c r="H5098" s="92" t="s">
        <v>4</v>
      </c>
      <c r="I5098" s="92" t="s">
        <v>5</v>
      </c>
      <c r="J5098" s="92" t="s">
        <v>6</v>
      </c>
      <c r="K5098" s="92" t="s">
        <v>257</v>
      </c>
      <c r="L5098" s="92" t="s">
        <v>258</v>
      </c>
      <c r="M5098" s="92"/>
    </row>
    <row r="5099" spans="2:14" ht="10" hidden="1" customHeight="1" outlineLevel="1" x14ac:dyDescent="0.15">
      <c r="H5099" s="1"/>
      <c r="I5099" s="1"/>
      <c r="J5099" s="1"/>
      <c r="K5099" s="1"/>
      <c r="L5099" s="1"/>
    </row>
    <row r="5100" spans="2:14" s="1" customFormat="1" ht="15" hidden="1" customHeight="1" outlineLevel="1" x14ac:dyDescent="0.15">
      <c r="B5100" s="7"/>
      <c r="D5100" s="9" t="s">
        <v>3</v>
      </c>
      <c r="F5100" s="17" t="s">
        <v>321</v>
      </c>
      <c r="H5100" s="22"/>
      <c r="I5100" s="22"/>
      <c r="J5100" s="22"/>
      <c r="K5100" s="22"/>
      <c r="L5100" s="22"/>
    </row>
    <row r="5101" spans="2:14" ht="4" hidden="1" customHeight="1" outlineLevel="1" x14ac:dyDescent="0.15">
      <c r="D5101" s="1"/>
      <c r="E5101" s="1"/>
      <c r="F5101" s="1"/>
      <c r="H5101" s="1"/>
      <c r="I5101" s="1"/>
      <c r="J5101" s="1"/>
      <c r="K5101" s="1"/>
      <c r="L5101" s="1"/>
    </row>
    <row r="5102" spans="2:14" s="1" customFormat="1" ht="15" hidden="1" customHeight="1" outlineLevel="1" x14ac:dyDescent="0.15">
      <c r="B5102" s="7"/>
      <c r="D5102" s="9" t="s">
        <v>246</v>
      </c>
      <c r="F5102" s="8" t="str">
        <f>F5104 &amp; ":" &amp; F5100</f>
        <v>USD:[currency code]</v>
      </c>
      <c r="H5102" s="24"/>
      <c r="I5102" s="24"/>
      <c r="J5102" s="24"/>
      <c r="K5102" s="24"/>
      <c r="L5102" s="24"/>
    </row>
    <row r="5103" spans="2:14" ht="4" hidden="1" customHeight="1" outlineLevel="1" x14ac:dyDescent="0.15">
      <c r="D5103" s="1"/>
      <c r="E5103" s="1"/>
      <c r="F5103" s="1"/>
      <c r="H5103" s="1"/>
      <c r="I5103" s="1"/>
      <c r="J5103" s="1"/>
      <c r="K5103" s="1"/>
      <c r="L5103" s="1"/>
    </row>
    <row r="5104" spans="2:14" s="1" customFormat="1" ht="15" hidden="1" customHeight="1" outlineLevel="1" x14ac:dyDescent="0.15">
      <c r="B5104" s="7"/>
      <c r="D5104" s="9" t="s">
        <v>16</v>
      </c>
      <c r="F5104" s="8" t="str">
        <f>ReportingCurrency</f>
        <v>USD</v>
      </c>
      <c r="H5104" s="28">
        <f>IF(H5102=0, 0, H5100/H5102)</f>
        <v>0</v>
      </c>
      <c r="I5104" s="28">
        <f>IF(I5102=0, 0, I5100/I5102)</f>
        <v>0</v>
      </c>
      <c r="J5104" s="28">
        <f>IF(J5102=0, 0, J5100/J5102)</f>
        <v>0</v>
      </c>
      <c r="K5104" s="28">
        <f>IF(K5102=0, 0, K5100/K5102)</f>
        <v>0</v>
      </c>
      <c r="L5104" s="28">
        <f>IF(L5102=0, 0, L5100/L5102)</f>
        <v>0</v>
      </c>
    </row>
    <row r="5105" spans="2:13" ht="4" hidden="1" customHeight="1" outlineLevel="1" x14ac:dyDescent="0.15">
      <c r="D5105" s="1"/>
      <c r="E5105" s="1"/>
      <c r="F5105" s="1"/>
      <c r="H5105" s="1"/>
      <c r="I5105" s="1"/>
      <c r="J5105" s="1"/>
      <c r="K5105" s="1"/>
      <c r="L5105" s="1"/>
    </row>
    <row r="5106" spans="2:13" s="1" customFormat="1" ht="15" hidden="1" customHeight="1" outlineLevel="1" x14ac:dyDescent="0.15">
      <c r="B5106" s="7"/>
      <c r="D5106" s="9" t="s">
        <v>253</v>
      </c>
      <c r="F5106" s="8" t="s">
        <v>254</v>
      </c>
      <c r="H5106" s="2"/>
      <c r="I5106" s="2"/>
      <c r="J5106" s="2"/>
      <c r="K5106" s="2"/>
      <c r="L5106" s="2"/>
    </row>
    <row r="5107" spans="2:13" ht="4" hidden="1" customHeight="1" outlineLevel="1" x14ac:dyDescent="0.15">
      <c r="D5107" s="1"/>
      <c r="E5107" s="1"/>
      <c r="F5107" s="1"/>
      <c r="H5107" s="1"/>
      <c r="I5107" s="1"/>
      <c r="J5107" s="1"/>
      <c r="K5107" s="1"/>
      <c r="L5107" s="1"/>
    </row>
    <row r="5108" spans="2:13" s="1" customFormat="1" ht="15" hidden="1" customHeight="1" outlineLevel="1" x14ac:dyDescent="0.15">
      <c r="B5108" s="7"/>
      <c r="D5108" s="9" t="s">
        <v>280</v>
      </c>
      <c r="F5108" s="8" t="s">
        <v>255</v>
      </c>
      <c r="H5108" s="25"/>
      <c r="I5108" s="25"/>
      <c r="J5108" s="25"/>
      <c r="K5108" s="25"/>
      <c r="L5108" s="25"/>
    </row>
    <row r="5109" spans="2:13" hidden="1" outlineLevel="1" x14ac:dyDescent="0.15">
      <c r="D5109" s="1"/>
      <c r="E5109" s="1"/>
      <c r="F5109" s="1"/>
      <c r="H5109" s="1"/>
      <c r="I5109" s="1"/>
      <c r="J5109" s="1"/>
      <c r="K5109" s="1"/>
      <c r="L5109" s="1"/>
    </row>
    <row r="5110" spans="2:13" s="1" customFormat="1" ht="18" hidden="1" customHeight="1" outlineLevel="1" x14ac:dyDescent="0.15">
      <c r="B5110" s="7"/>
      <c r="C5110" s="91" t="s">
        <v>311</v>
      </c>
      <c r="D5110" s="91"/>
      <c r="E5110" s="91"/>
      <c r="F5110" s="92"/>
      <c r="G5110" s="92"/>
      <c r="H5110" s="92" t="s">
        <v>4</v>
      </c>
      <c r="I5110" s="92" t="s">
        <v>5</v>
      </c>
      <c r="J5110" s="92" t="s">
        <v>6</v>
      </c>
      <c r="K5110" s="92" t="s">
        <v>257</v>
      </c>
      <c r="L5110" s="92" t="s">
        <v>258</v>
      </c>
      <c r="M5110" s="92"/>
    </row>
    <row r="5111" spans="2:13" ht="10" hidden="1" customHeight="1" outlineLevel="1" x14ac:dyDescent="0.15">
      <c r="H5111" s="1"/>
      <c r="I5111" s="1"/>
      <c r="J5111" s="1"/>
      <c r="K5111" s="1"/>
      <c r="L5111" s="1"/>
    </row>
    <row r="5112" spans="2:13" s="1" customFormat="1" ht="15" hidden="1" customHeight="1" outlineLevel="1" x14ac:dyDescent="0.15">
      <c r="B5112" s="7"/>
      <c r="C5112" s="62"/>
      <c r="D5112" s="9" t="s">
        <v>318</v>
      </c>
      <c r="E5112"/>
      <c r="F5112" s="58" t="str">
        <f>F5100</f>
        <v>[currency code]</v>
      </c>
      <c r="H5112" s="23"/>
      <c r="I5112" s="23"/>
      <c r="J5112" s="23"/>
      <c r="K5112" s="23"/>
      <c r="L5112" s="23"/>
    </row>
    <row r="5113" spans="2:13" ht="10" hidden="1" customHeight="1" outlineLevel="1" x14ac:dyDescent="0.15">
      <c r="D5113" s="1"/>
      <c r="F5113" s="1"/>
      <c r="H5113" s="1"/>
      <c r="I5113" s="1"/>
      <c r="J5113" s="1"/>
      <c r="K5113" s="1"/>
      <c r="L5113" s="1"/>
    </row>
    <row r="5114" spans="2:13" ht="15" hidden="1" customHeight="1" outlineLevel="1" x14ac:dyDescent="0.15">
      <c r="D5114" s="60"/>
      <c r="F5114" s="1"/>
      <c r="H5114" s="98" t="s">
        <v>312</v>
      </c>
      <c r="I5114" s="1"/>
      <c r="J5114" s="1"/>
      <c r="K5114" s="1"/>
      <c r="L5114" s="1"/>
    </row>
    <row r="5115" spans="2:13" s="1" customFormat="1" ht="15" hidden="1" customHeight="1" outlineLevel="1" x14ac:dyDescent="0.15">
      <c r="B5115" s="7"/>
      <c r="D5115" s="9" t="s">
        <v>319</v>
      </c>
      <c r="E5115"/>
      <c r="F5115" s="8" t="str">
        <f t="shared" ref="F5115" si="164">ReportingCurrency</f>
        <v>USD</v>
      </c>
      <c r="H5115" s="28">
        <f>IF(H5102=0, 0, H5112/H5102)</f>
        <v>0</v>
      </c>
      <c r="I5115" s="28">
        <f>IF(I5102=0, 0, I5112/I5102)</f>
        <v>0</v>
      </c>
      <c r="J5115" s="28">
        <f>IF(J5102=0, 0, J5112/J5102)</f>
        <v>0</v>
      </c>
      <c r="K5115" s="28">
        <f>IF(K5102=0, 0, K5112/K5102)</f>
        <v>0</v>
      </c>
      <c r="L5115" s="28">
        <f>IF(L5102=0, 0, L5112/L5102)</f>
        <v>0</v>
      </c>
    </row>
    <row r="5116" spans="2:13" hidden="1" outlineLevel="1" x14ac:dyDescent="0.15"/>
    <row r="5117" spans="2:13" s="1" customFormat="1" ht="18" hidden="1" customHeight="1" outlineLevel="1" x14ac:dyDescent="0.15">
      <c r="B5117" s="7"/>
      <c r="C5117" s="91" t="s">
        <v>8</v>
      </c>
      <c r="D5117" s="91"/>
      <c r="E5117" s="91"/>
      <c r="F5117" s="92"/>
      <c r="G5117" s="92"/>
      <c r="H5117" s="92" t="s">
        <v>4</v>
      </c>
      <c r="I5117" s="92" t="s">
        <v>5</v>
      </c>
      <c r="J5117" s="92" t="s">
        <v>6</v>
      </c>
      <c r="K5117" s="92" t="s">
        <v>257</v>
      </c>
      <c r="L5117" s="92" t="s">
        <v>258</v>
      </c>
      <c r="M5117" s="92"/>
    </row>
    <row r="5118" spans="2:13" ht="10" hidden="1" customHeight="1" outlineLevel="1" x14ac:dyDescent="0.15">
      <c r="H5118" s="1"/>
      <c r="I5118" s="1"/>
      <c r="J5118" s="1"/>
      <c r="K5118" s="1"/>
      <c r="L5118" s="1"/>
    </row>
    <row r="5119" spans="2:13" ht="15" hidden="1" customHeight="1" outlineLevel="1" x14ac:dyDescent="0.15">
      <c r="D5119" s="9" t="s">
        <v>8</v>
      </c>
      <c r="F5119" s="1"/>
      <c r="H5119" s="99" t="str" cm="1">
        <f t="array" ref="H5119">IF(OR(E5120:E5121 = "!"), "Red alert = missing data","")</f>
        <v/>
      </c>
      <c r="I5119" s="1"/>
      <c r="J5119" s="1"/>
      <c r="K5119" s="1"/>
      <c r="L5119" s="1"/>
    </row>
    <row r="5120" spans="2:13" s="1" customFormat="1" ht="15" hidden="1" customHeight="1" outlineLevel="1" x14ac:dyDescent="0.15">
      <c r="B5120" s="7"/>
      <c r="D5120" s="59" t="s">
        <v>309</v>
      </c>
      <c r="E5120" s="61" t="str" cm="1">
        <f t="array" ref="E5120">IF(MAX((H5115:L5115&gt;=H5104:L5104) * (H5115:L5115 &lt;&gt; 0) * (H5120:L5120=0)) &gt;0, "!", "")</f>
        <v/>
      </c>
      <c r="F5120" s="8" t="s">
        <v>18</v>
      </c>
      <c r="H5120" s="23"/>
      <c r="I5120" s="23"/>
      <c r="J5120" s="23"/>
      <c r="K5120" s="23"/>
      <c r="L5120" s="23"/>
    </row>
    <row r="5121" spans="2:13" s="1" customFormat="1" ht="15" hidden="1" customHeight="1" outlineLevel="1" x14ac:dyDescent="0.15">
      <c r="B5121" s="7"/>
      <c r="D5121" s="59" t="s">
        <v>310</v>
      </c>
      <c r="E5121" s="61" t="str" cm="1">
        <f t="array" ref="E5121">IF(MAX((H5115:L5115&lt;H5104:L5104) * (H5115:L5115 &lt;&gt; 0) * (H5121:L5121=0)) &gt;0, "!", "")</f>
        <v/>
      </c>
      <c r="F5121" s="8" t="s">
        <v>18</v>
      </c>
      <c r="H5121" s="23"/>
      <c r="I5121" s="23"/>
      <c r="J5121" s="23"/>
      <c r="K5121" s="23"/>
      <c r="L5121" s="23"/>
    </row>
    <row r="5122" spans="2:13" s="1" customFormat="1" ht="15" hidden="1" customHeight="1" outlineLevel="1" x14ac:dyDescent="0.15">
      <c r="B5122" s="7"/>
      <c r="D5122" s="59" t="s">
        <v>305</v>
      </c>
      <c r="E5122"/>
      <c r="F5122" s="8" t="s">
        <v>18</v>
      </c>
      <c r="H5122" s="29">
        <f>H5120+IF(H5115&lt;H5104, H5121, 0)</f>
        <v>0</v>
      </c>
      <c r="I5122" s="29">
        <f>I5120+IF(I5115&lt;I5104, I5121, 0)</f>
        <v>0</v>
      </c>
      <c r="J5122" s="29">
        <f>J5120+IF(J5115&lt;J5104, J5121, 0)</f>
        <v>0</v>
      </c>
      <c r="K5122" s="29">
        <f>K5120+IF(K5115&lt;K5104, K5121, 0)</f>
        <v>0</v>
      </c>
      <c r="L5122" s="29">
        <f>L5120+IF(L5115&lt;L5104, L5121, 0)</f>
        <v>0</v>
      </c>
    </row>
    <row r="5123" spans="2:13" hidden="1" outlineLevel="1" x14ac:dyDescent="0.15">
      <c r="D5123" s="1"/>
      <c r="E5123" s="1"/>
      <c r="F5123" s="1"/>
      <c r="H5123" s="1"/>
      <c r="I5123" s="1"/>
      <c r="J5123" s="1"/>
      <c r="K5123" s="1"/>
      <c r="L5123" s="1"/>
    </row>
    <row r="5124" spans="2:13" s="1" customFormat="1" ht="18" hidden="1" customHeight="1" outlineLevel="1" x14ac:dyDescent="0.15">
      <c r="B5124" s="7"/>
      <c r="C5124" s="91" t="s">
        <v>10</v>
      </c>
      <c r="D5124" s="91"/>
      <c r="E5124" s="91"/>
      <c r="F5124" s="92"/>
      <c r="G5124" s="92"/>
      <c r="H5124" s="97" t="s">
        <v>4</v>
      </c>
      <c r="I5124" s="92" t="s">
        <v>5</v>
      </c>
      <c r="J5124" s="92" t="s">
        <v>6</v>
      </c>
      <c r="K5124" s="92" t="s">
        <v>257</v>
      </c>
      <c r="L5124" s="92" t="s">
        <v>258</v>
      </c>
      <c r="M5124" s="92"/>
    </row>
    <row r="5125" spans="2:13" ht="10" hidden="1" customHeight="1" outlineLevel="1" x14ac:dyDescent="0.15"/>
    <row r="5126" spans="2:13" s="1" customFormat="1" ht="15" hidden="1" customHeight="1" outlineLevel="1" x14ac:dyDescent="0.15">
      <c r="B5126" s="7"/>
      <c r="D5126" s="9" t="s">
        <v>17</v>
      </c>
      <c r="F5126" s="8" t="s">
        <v>9</v>
      </c>
      <c r="H5126" s="29">
        <f>H5122</f>
        <v>0</v>
      </c>
      <c r="I5126" s="29">
        <f>I5122</f>
        <v>0</v>
      </c>
      <c r="J5126" s="29">
        <f>J5122</f>
        <v>0</v>
      </c>
      <c r="K5126" s="29">
        <f>K5122</f>
        <v>0</v>
      </c>
      <c r="L5126" s="29">
        <f>L5122</f>
        <v>0</v>
      </c>
    </row>
    <row r="5127" spans="2:13" ht="4" hidden="1" customHeight="1" outlineLevel="1" x14ac:dyDescent="0.15">
      <c r="D5127" s="9"/>
      <c r="F5127" s="1"/>
      <c r="H5127" s="1"/>
      <c r="I5127" s="1"/>
      <c r="J5127" s="1"/>
      <c r="K5127" s="1"/>
      <c r="L5127" s="1"/>
    </row>
    <row r="5128" spans="2:13" s="1" customFormat="1" ht="15" hidden="1" customHeight="1" outlineLevel="1" x14ac:dyDescent="0.15">
      <c r="B5128" s="7"/>
      <c r="D5128" s="9" t="s">
        <v>249</v>
      </c>
      <c r="F5128" s="8" t="s">
        <v>9</v>
      </c>
      <c r="H5128" s="29">
        <f>IF(H5115&lt;H5104, H5121, 0)</f>
        <v>0</v>
      </c>
      <c r="I5128" s="29">
        <f>IF(I5115&lt;I5104, I5121, 0)</f>
        <v>0</v>
      </c>
      <c r="J5128" s="29">
        <f>IF(J5115&lt;J5104, J5121, 0)</f>
        <v>0</v>
      </c>
      <c r="K5128" s="29">
        <f>IF(K5115&lt;K5104, K5121, 0)</f>
        <v>0</v>
      </c>
      <c r="L5128" s="29">
        <f>IF(L5115&lt;L5104, L5121, 0)</f>
        <v>0</v>
      </c>
    </row>
    <row r="5129" spans="2:13" ht="4" hidden="1" customHeight="1" outlineLevel="1" x14ac:dyDescent="0.15">
      <c r="D5129" s="9"/>
      <c r="F5129" s="1"/>
      <c r="H5129" s="1"/>
      <c r="I5129" s="1"/>
      <c r="J5129" s="1"/>
      <c r="K5129" s="1"/>
      <c r="L5129" s="1"/>
    </row>
    <row r="5130" spans="2:13" s="1" customFormat="1" ht="15" hidden="1" customHeight="1" outlineLevel="1" x14ac:dyDescent="0.15">
      <c r="B5130" s="7"/>
      <c r="D5130" s="9" t="s">
        <v>11</v>
      </c>
      <c r="F5130" s="8" t="str">
        <f>ReportingCurrencyUnitLables</f>
        <v>USD 000s</v>
      </c>
      <c r="H5130" s="29">
        <f>H5104 * H5122 / 1000</f>
        <v>0</v>
      </c>
      <c r="I5130" s="29">
        <f>I5104 * I5122 / 1000</f>
        <v>0</v>
      </c>
      <c r="J5130" s="29">
        <f>J5104 * J5122 / 1000</f>
        <v>0</v>
      </c>
      <c r="K5130" s="29">
        <f>K5104 * K5122 / 1000</f>
        <v>0</v>
      </c>
      <c r="L5130" s="29">
        <f>L5104 * L5122 / 1000</f>
        <v>0</v>
      </c>
    </row>
    <row r="5131" spans="2:13" ht="4" hidden="1" customHeight="1" outlineLevel="1" x14ac:dyDescent="0.15">
      <c r="D5131" s="9"/>
      <c r="F5131" s="1"/>
      <c r="H5131" s="1"/>
      <c r="I5131" s="1"/>
      <c r="J5131" s="1"/>
      <c r="K5131" s="1"/>
      <c r="L5131" s="1"/>
    </row>
    <row r="5132" spans="2:13" s="1" customFormat="1" ht="15" hidden="1" customHeight="1" outlineLevel="1" x14ac:dyDescent="0.15">
      <c r="B5132" s="7"/>
      <c r="D5132" s="9" t="s">
        <v>13</v>
      </c>
      <c r="F5132" s="8" t="s">
        <v>14</v>
      </c>
      <c r="H5132" s="30">
        <f>IF(H5126=0,0,H5128 / H5126)</f>
        <v>0</v>
      </c>
      <c r="I5132" s="30">
        <f>IF(I5126=0,0,I5128 / I5126)</f>
        <v>0</v>
      </c>
      <c r="J5132" s="30">
        <f>IF(J5126=0,0,J5128 / J5126)</f>
        <v>0</v>
      </c>
      <c r="K5132" s="30">
        <f>IF(K5126=0,0,K5128 / K5126)</f>
        <v>0</v>
      </c>
      <c r="L5132" s="30">
        <f>IF(L5126=0,0,L5128 / L5126)</f>
        <v>0</v>
      </c>
    </row>
    <row r="5133" spans="2:13" ht="4" hidden="1" customHeight="1" outlineLevel="1" x14ac:dyDescent="0.15">
      <c r="D5133" s="9"/>
      <c r="F5133" s="1"/>
      <c r="H5133" s="1"/>
      <c r="I5133" s="1"/>
      <c r="J5133" s="1"/>
      <c r="K5133" s="1"/>
      <c r="L5133" s="1"/>
    </row>
    <row r="5134" spans="2:13" ht="15" hidden="1" customHeight="1" outlineLevel="1" x14ac:dyDescent="0.15">
      <c r="D5134" s="9" t="s">
        <v>302</v>
      </c>
      <c r="F5134" s="8" t="str">
        <f>ReportingCurrencyUnitLables</f>
        <v>USD 000s</v>
      </c>
      <c r="G5134" s="1"/>
      <c r="H5134" s="29">
        <f>MAX(0, H5104-H5115) * H5128 / 1000</f>
        <v>0</v>
      </c>
      <c r="I5134" s="29">
        <f t="shared" ref="I5134:L5134" si="165">MAX(0, I5104-I5115) * I5128 / 1000</f>
        <v>0</v>
      </c>
      <c r="J5134" s="29">
        <f t="shared" si="165"/>
        <v>0</v>
      </c>
      <c r="K5134" s="29">
        <f t="shared" si="165"/>
        <v>0</v>
      </c>
      <c r="L5134" s="29">
        <f t="shared" si="165"/>
        <v>0</v>
      </c>
    </row>
    <row r="5135" spans="2:13" ht="4" hidden="1" customHeight="1" outlineLevel="1" x14ac:dyDescent="0.15">
      <c r="D5135" s="9"/>
      <c r="F5135" s="1"/>
      <c r="H5135" s="1"/>
      <c r="I5135" s="1"/>
      <c r="J5135" s="1"/>
      <c r="K5135" s="1"/>
      <c r="L5135" s="1"/>
    </row>
    <row r="5136" spans="2:13" s="1" customFormat="1" ht="15" hidden="1" customHeight="1" outlineLevel="1" x14ac:dyDescent="0.15">
      <c r="B5136" s="7"/>
      <c r="D5136" s="9" t="s">
        <v>252</v>
      </c>
      <c r="F5136" s="8" t="s">
        <v>250</v>
      </c>
      <c r="H5136" s="30">
        <f>IF(H5130=0, 0, H5134/H5130)</f>
        <v>0</v>
      </c>
      <c r="I5136" s="30">
        <f>IF(I5130=0, 0, I5134/I5130)</f>
        <v>0</v>
      </c>
      <c r="J5136" s="30">
        <f>IF(J5130=0, 0, J5134/J5130)</f>
        <v>0</v>
      </c>
      <c r="K5136" s="30">
        <f>IF(K5130=0, 0, K5134/K5130)</f>
        <v>0</v>
      </c>
      <c r="L5136" s="30">
        <f>IF(L5130=0, 0, L5134/L5130)</f>
        <v>0</v>
      </c>
    </row>
    <row r="5137" spans="2:14" ht="4" hidden="1" customHeight="1" outlineLevel="1" x14ac:dyDescent="0.15">
      <c r="D5137" s="9"/>
      <c r="F5137" s="1"/>
      <c r="H5137" s="1"/>
      <c r="I5137" s="1"/>
      <c r="J5137" s="1"/>
      <c r="K5137" s="1"/>
      <c r="L5137" s="1"/>
    </row>
    <row r="5138" spans="2:14" s="1" customFormat="1" ht="15" hidden="1" customHeight="1" outlineLevel="1" x14ac:dyDescent="0.15">
      <c r="B5138" s="7"/>
      <c r="C5138" s="7"/>
      <c r="D5138" s="9" t="s">
        <v>251</v>
      </c>
      <c r="F5138" s="8" t="s">
        <v>259</v>
      </c>
      <c r="H5138" s="31"/>
      <c r="I5138" s="30">
        <f>IF(H5136=0, 0, -(I5136-H5136) / H5136)</f>
        <v>0</v>
      </c>
      <c r="J5138" s="30">
        <f>IF(I5136=0, 0, -(J5136-I5136) / I5136)</f>
        <v>0</v>
      </c>
      <c r="K5138" s="30">
        <f>IF(J5136=0, 0, -(K5136-J5136) / J5136)</f>
        <v>0</v>
      </c>
      <c r="L5138" s="30">
        <f>IF(K5136=0, 0, -(L5136-K5136) / K5136)</f>
        <v>0</v>
      </c>
    </row>
    <row r="5139" spans="2:14" hidden="1" outlineLevel="1" x14ac:dyDescent="0.15"/>
    <row r="5140" spans="2:14" s="1" customFormat="1" ht="18" hidden="1" customHeight="1" outlineLevel="1" x14ac:dyDescent="0.15">
      <c r="B5140" s="7"/>
      <c r="C5140" s="91" t="s">
        <v>241</v>
      </c>
      <c r="D5140" s="91"/>
      <c r="E5140" s="93">
        <f>IF(AND(J5091 = "Yes", OR(ISBLANK(Worker_Type_Filter), Worker_Type_Filter = H5096),
 OR(ISBLANK(Country_Filter), Country_Filter = J5096)), 1, 0)</f>
        <v>1</v>
      </c>
      <c r="F5140" s="92"/>
      <c r="G5140" s="92"/>
      <c r="H5140" s="92" t="s">
        <v>4</v>
      </c>
      <c r="I5140" s="92" t="s">
        <v>5</v>
      </c>
      <c r="J5140" s="92" t="s">
        <v>6</v>
      </c>
      <c r="K5140" s="92" t="s">
        <v>257</v>
      </c>
      <c r="L5140" s="92" t="s">
        <v>258</v>
      </c>
      <c r="M5140" s="92"/>
    </row>
    <row r="5141" spans="2:14" ht="10" hidden="1" customHeight="1" outlineLevel="1" x14ac:dyDescent="0.15">
      <c r="C5141" s="43" t="s">
        <v>248</v>
      </c>
    </row>
    <row r="5142" spans="2:14" ht="4" hidden="1" customHeight="1" outlineLevel="1" x14ac:dyDescent="0.15"/>
    <row r="5143" spans="2:14" s="1" customFormat="1" ht="15" hidden="1" customHeight="1" outlineLevel="1" x14ac:dyDescent="0.15">
      <c r="B5143" s="7"/>
      <c r="C5143" s="19">
        <v>1</v>
      </c>
      <c r="D5143" s="9" t="s">
        <v>17</v>
      </c>
      <c r="F5143" s="8" t="s">
        <v>9</v>
      </c>
      <c r="H5143" s="29">
        <f>H5126 * $E5140</f>
        <v>0</v>
      </c>
      <c r="I5143" s="29">
        <f>I5126 * $E5140</f>
        <v>0</v>
      </c>
      <c r="J5143" s="29">
        <f>J5126 * $E5140</f>
        <v>0</v>
      </c>
      <c r="K5143" s="29">
        <f>K5126 * $E5140</f>
        <v>0</v>
      </c>
      <c r="L5143" s="29">
        <f>L5126 * $E5140</f>
        <v>0</v>
      </c>
    </row>
    <row r="5144" spans="2:14" ht="4" hidden="1" customHeight="1" outlineLevel="1" x14ac:dyDescent="0.15">
      <c r="D5144" s="9"/>
      <c r="F5144" s="1"/>
      <c r="H5144" s="1"/>
      <c r="I5144" s="1"/>
      <c r="J5144" s="1"/>
      <c r="K5144" s="1"/>
      <c r="L5144" s="1"/>
    </row>
    <row r="5145" spans="2:14" s="1" customFormat="1" ht="15" hidden="1" customHeight="1" outlineLevel="1" x14ac:dyDescent="0.15">
      <c r="B5145" s="7"/>
      <c r="C5145" s="19">
        <v>2</v>
      </c>
      <c r="D5145" s="9" t="s">
        <v>249</v>
      </c>
      <c r="F5145" s="8" t="s">
        <v>9</v>
      </c>
      <c r="H5145" s="29">
        <f>H5128 * $E5140</f>
        <v>0</v>
      </c>
      <c r="I5145" s="29">
        <f>I5128 * $E5140</f>
        <v>0</v>
      </c>
      <c r="J5145" s="29">
        <f>J5128 * $E5140</f>
        <v>0</v>
      </c>
      <c r="K5145" s="29">
        <f>K5128 * $E5140</f>
        <v>0</v>
      </c>
      <c r="L5145" s="29">
        <f>L5128 * $E5140</f>
        <v>0</v>
      </c>
    </row>
    <row r="5146" spans="2:14" ht="4" hidden="1" customHeight="1" outlineLevel="1" x14ac:dyDescent="0.15">
      <c r="D5146" s="9"/>
      <c r="F5146" s="1"/>
      <c r="H5146" s="1"/>
      <c r="I5146" s="1"/>
      <c r="J5146" s="1"/>
      <c r="K5146" s="1"/>
      <c r="L5146" s="1"/>
    </row>
    <row r="5147" spans="2:14" s="1" customFormat="1" ht="15" hidden="1" customHeight="1" outlineLevel="1" x14ac:dyDescent="0.15">
      <c r="B5147" s="7"/>
      <c r="C5147" s="19">
        <v>3</v>
      </c>
      <c r="D5147" s="9" t="s">
        <v>11</v>
      </c>
      <c r="F5147" s="8" t="str">
        <f>ReportingCurrencyUnitLables</f>
        <v>USD 000s</v>
      </c>
      <c r="H5147" s="29">
        <f>H5130 * $E5140</f>
        <v>0</v>
      </c>
      <c r="I5147" s="29">
        <f>I5130 * $E5140</f>
        <v>0</v>
      </c>
      <c r="J5147" s="29">
        <f>J5130 * $E5140</f>
        <v>0</v>
      </c>
      <c r="K5147" s="29">
        <f>K5130 * $E5140</f>
        <v>0</v>
      </c>
      <c r="L5147" s="29">
        <f>L5130 * $E5140</f>
        <v>0</v>
      </c>
    </row>
    <row r="5148" spans="2:14" ht="4" hidden="1" customHeight="1" outlineLevel="1" x14ac:dyDescent="0.15">
      <c r="D5148" s="9"/>
      <c r="F5148" s="1"/>
      <c r="H5148" s="1"/>
      <c r="I5148" s="1"/>
      <c r="J5148" s="1"/>
      <c r="K5148" s="1"/>
      <c r="L5148" s="1"/>
    </row>
    <row r="5149" spans="2:14" s="1" customFormat="1" ht="15" hidden="1" customHeight="1" outlineLevel="1" x14ac:dyDescent="0.15">
      <c r="B5149" s="7"/>
      <c r="C5149" s="19">
        <v>4</v>
      </c>
      <c r="D5149" s="9" t="s">
        <v>256</v>
      </c>
      <c r="F5149" s="8" t="str">
        <f>ReportingCurrencyUnitLables</f>
        <v>USD 000s</v>
      </c>
      <c r="H5149" s="29">
        <f>H5134 * $E5140</f>
        <v>0</v>
      </c>
      <c r="I5149" s="29">
        <f>I5134 * $E5140</f>
        <v>0</v>
      </c>
      <c r="J5149" s="29">
        <f>J5134 * $E5140</f>
        <v>0</v>
      </c>
      <c r="K5149" s="29">
        <f>K5134 * $E5140</f>
        <v>0</v>
      </c>
      <c r="L5149" s="29">
        <f>L5134 * $E5140</f>
        <v>0</v>
      </c>
    </row>
    <row r="5150" spans="2:14" ht="4" hidden="1" customHeight="1" outlineLevel="1" x14ac:dyDescent="0.15">
      <c r="D5150" s="9"/>
      <c r="F5150" s="1"/>
      <c r="H5150" s="1"/>
      <c r="I5150" s="1"/>
      <c r="J5150" s="1"/>
      <c r="K5150" s="1"/>
      <c r="L5150" s="1"/>
    </row>
    <row r="5151" spans="2:14" ht="10" hidden="1" customHeight="1" outlineLevel="1" x14ac:dyDescent="0.15">
      <c r="B5151" s="44"/>
      <c r="C5151" s="41"/>
      <c r="D5151" s="41"/>
      <c r="E5151" s="41"/>
      <c r="F5151" s="41"/>
      <c r="G5151" s="41"/>
      <c r="H5151" s="41"/>
      <c r="I5151" s="45"/>
      <c r="J5151" s="45"/>
      <c r="K5151" s="45"/>
      <c r="L5151" s="41"/>
      <c r="M5151" s="41"/>
      <c r="N5151" s="1"/>
    </row>
    <row r="5152" spans="2:14" ht="10" customHeight="1" x14ac:dyDescent="0.15">
      <c r="B5152" s="44"/>
      <c r="C5152" s="41"/>
      <c r="D5152" s="41"/>
      <c r="E5152" s="41"/>
      <c r="F5152" s="41"/>
      <c r="G5152" s="41"/>
      <c r="H5152" s="41"/>
      <c r="I5152" s="45"/>
      <c r="J5152" s="45"/>
      <c r="K5152" s="45"/>
      <c r="L5152" s="41"/>
      <c r="M5152" s="41"/>
      <c r="N5152" s="1"/>
    </row>
    <row r="5153" spans="2:13" s="1" customFormat="1" ht="19" collapsed="1" x14ac:dyDescent="0.15">
      <c r="B5153" s="83" cm="1">
        <f t="array" aca="1" ref="B5153" ca="1">MAX($B$2:OFFSET(B5153,-1,0)+1)</f>
        <v>84</v>
      </c>
      <c r="C5153" s="84" t="str">
        <f>UPPER(J5158) &amp;" / " &amp; K5158  &amp; " / " &amp; L5158 &amp; " / " &amp; H5158</f>
        <v xml:space="preserve"> /  /  / </v>
      </c>
      <c r="D5153" s="84"/>
      <c r="E5153" s="41"/>
      <c r="F5153" s="41"/>
      <c r="G5153" s="41"/>
      <c r="H5153" s="61" t="str">
        <f>IF(COUNTIF(E5155:E5211, "!")&gt;0, "!", "")</f>
        <v/>
      </c>
      <c r="I5153" s="18" t="s">
        <v>240</v>
      </c>
      <c r="J5153" s="2" t="s">
        <v>210</v>
      </c>
      <c r="K5153" s="18" t="s">
        <v>267</v>
      </c>
      <c r="L5153" s="42">
        <f>E5202</f>
        <v>1</v>
      </c>
      <c r="M5153" s="41"/>
    </row>
    <row r="5154" spans="2:13" s="1" customFormat="1" ht="4" hidden="1" customHeight="1" outlineLevel="1" x14ac:dyDescent="0.15">
      <c r="B5154" s="88"/>
      <c r="C5154" s="89"/>
      <c r="D5154" s="89"/>
      <c r="E5154" s="89"/>
      <c r="F5154" s="89"/>
      <c r="G5154" s="89"/>
      <c r="H5154" s="89"/>
      <c r="I5154" s="90"/>
      <c r="J5154" s="90"/>
      <c r="K5154" s="90"/>
      <c r="L5154" s="89"/>
      <c r="M5154" s="89"/>
    </row>
    <row r="5155" spans="2:13" ht="10" hidden="1" customHeight="1" outlineLevel="1" x14ac:dyDescent="0.15"/>
    <row r="5156" spans="2:13" ht="15" hidden="1" customHeight="1" outlineLevel="1" x14ac:dyDescent="0.15">
      <c r="D5156" s="1"/>
      <c r="E5156" s="1"/>
      <c r="H5156" s="4" t="s">
        <v>1</v>
      </c>
      <c r="J5156" s="4" t="s">
        <v>0</v>
      </c>
      <c r="K5156" s="4" t="s">
        <v>209</v>
      </c>
      <c r="L5156" s="4" t="s">
        <v>264</v>
      </c>
    </row>
    <row r="5157" spans="2:13" ht="5" hidden="1" customHeight="1" outlineLevel="1" x14ac:dyDescent="0.15">
      <c r="D5157" s="1"/>
      <c r="E5157" s="1"/>
      <c r="H5157" s="1"/>
      <c r="J5157" s="1"/>
      <c r="K5157" s="1"/>
      <c r="L5157" s="1"/>
    </row>
    <row r="5158" spans="2:13" ht="15" hidden="1" customHeight="1" outlineLevel="1" x14ac:dyDescent="0.15">
      <c r="D5158" s="9" t="s">
        <v>2</v>
      </c>
      <c r="E5158" s="1"/>
      <c r="H5158" s="2"/>
      <c r="J5158" s="2"/>
      <c r="K5158" s="2"/>
      <c r="L5158" s="2"/>
    </row>
    <row r="5159" spans="2:13" hidden="1" outlineLevel="1" x14ac:dyDescent="0.15">
      <c r="D5159" s="1"/>
      <c r="E5159" s="1"/>
      <c r="F5159" s="1"/>
      <c r="H5159" s="1"/>
      <c r="I5159" s="1"/>
      <c r="J5159" s="1"/>
      <c r="K5159" s="1"/>
      <c r="L5159" s="1"/>
    </row>
    <row r="5160" spans="2:13" s="1" customFormat="1" ht="18" hidden="1" customHeight="1" outlineLevel="1" x14ac:dyDescent="0.15">
      <c r="B5160" s="7"/>
      <c r="C5160" s="91" t="s">
        <v>3</v>
      </c>
      <c r="D5160" s="91"/>
      <c r="E5160" s="91"/>
      <c r="F5160" s="92"/>
      <c r="G5160" s="92"/>
      <c r="H5160" s="92" t="s">
        <v>4</v>
      </c>
      <c r="I5160" s="92" t="s">
        <v>5</v>
      </c>
      <c r="J5160" s="92" t="s">
        <v>6</v>
      </c>
      <c r="K5160" s="92" t="s">
        <v>257</v>
      </c>
      <c r="L5160" s="92" t="s">
        <v>258</v>
      </c>
      <c r="M5160" s="92"/>
    </row>
    <row r="5161" spans="2:13" ht="10" hidden="1" customHeight="1" outlineLevel="1" x14ac:dyDescent="0.15">
      <c r="H5161" s="1"/>
      <c r="I5161" s="1"/>
      <c r="J5161" s="1"/>
      <c r="K5161" s="1"/>
      <c r="L5161" s="1"/>
    </row>
    <row r="5162" spans="2:13" s="1" customFormat="1" ht="15" hidden="1" customHeight="1" outlineLevel="1" x14ac:dyDescent="0.15">
      <c r="B5162" s="7"/>
      <c r="D5162" s="9" t="s">
        <v>3</v>
      </c>
      <c r="F5162" s="17" t="s">
        <v>321</v>
      </c>
      <c r="H5162" s="22"/>
      <c r="I5162" s="22"/>
      <c r="J5162" s="22"/>
      <c r="K5162" s="22"/>
      <c r="L5162" s="22"/>
    </row>
    <row r="5163" spans="2:13" ht="4" hidden="1" customHeight="1" outlineLevel="1" x14ac:dyDescent="0.15">
      <c r="D5163" s="1"/>
      <c r="E5163" s="1"/>
      <c r="F5163" s="1"/>
      <c r="H5163" s="1"/>
      <c r="I5163" s="1"/>
      <c r="J5163" s="1"/>
      <c r="K5163" s="1"/>
      <c r="L5163" s="1"/>
    </row>
    <row r="5164" spans="2:13" s="1" customFormat="1" ht="15" hidden="1" customHeight="1" outlineLevel="1" x14ac:dyDescent="0.15">
      <c r="B5164" s="7"/>
      <c r="D5164" s="9" t="s">
        <v>246</v>
      </c>
      <c r="F5164" s="8" t="str">
        <f>F5166 &amp; ":" &amp; F5162</f>
        <v>USD:[currency code]</v>
      </c>
      <c r="H5164" s="24"/>
      <c r="I5164" s="24"/>
      <c r="J5164" s="24"/>
      <c r="K5164" s="24"/>
      <c r="L5164" s="24"/>
    </row>
    <row r="5165" spans="2:13" ht="4" hidden="1" customHeight="1" outlineLevel="1" x14ac:dyDescent="0.15">
      <c r="D5165" s="1"/>
      <c r="E5165" s="1"/>
      <c r="F5165" s="1"/>
      <c r="H5165" s="1"/>
      <c r="I5165" s="1"/>
      <c r="J5165" s="1"/>
      <c r="K5165" s="1"/>
      <c r="L5165" s="1"/>
    </row>
    <row r="5166" spans="2:13" s="1" customFormat="1" ht="15" hidden="1" customHeight="1" outlineLevel="1" x14ac:dyDescent="0.15">
      <c r="B5166" s="7"/>
      <c r="D5166" s="9" t="s">
        <v>16</v>
      </c>
      <c r="F5166" s="8" t="str">
        <f>ReportingCurrency</f>
        <v>USD</v>
      </c>
      <c r="H5166" s="28">
        <f>IF(H5164=0, 0, H5162/H5164)</f>
        <v>0</v>
      </c>
      <c r="I5166" s="28">
        <f>IF(I5164=0, 0, I5162/I5164)</f>
        <v>0</v>
      </c>
      <c r="J5166" s="28">
        <f>IF(J5164=0, 0, J5162/J5164)</f>
        <v>0</v>
      </c>
      <c r="K5166" s="28">
        <f>IF(K5164=0, 0, K5162/K5164)</f>
        <v>0</v>
      </c>
      <c r="L5166" s="28">
        <f>IF(L5164=0, 0, L5162/L5164)</f>
        <v>0</v>
      </c>
    </row>
    <row r="5167" spans="2:13" ht="4" hidden="1" customHeight="1" outlineLevel="1" x14ac:dyDescent="0.15">
      <c r="D5167" s="1"/>
      <c r="E5167" s="1"/>
      <c r="F5167" s="1"/>
      <c r="H5167" s="1"/>
      <c r="I5167" s="1"/>
      <c r="J5167" s="1"/>
      <c r="K5167" s="1"/>
      <c r="L5167" s="1"/>
    </row>
    <row r="5168" spans="2:13" s="1" customFormat="1" ht="15" hidden="1" customHeight="1" outlineLevel="1" x14ac:dyDescent="0.15">
      <c r="B5168" s="7"/>
      <c r="D5168" s="9" t="s">
        <v>253</v>
      </c>
      <c r="F5168" s="8" t="s">
        <v>254</v>
      </c>
      <c r="H5168" s="2"/>
      <c r="I5168" s="2"/>
      <c r="J5168" s="2"/>
      <c r="K5168" s="2"/>
      <c r="L5168" s="2"/>
    </row>
    <row r="5169" spans="2:13" ht="4" hidden="1" customHeight="1" outlineLevel="1" x14ac:dyDescent="0.15">
      <c r="D5169" s="1"/>
      <c r="E5169" s="1"/>
      <c r="F5169" s="1"/>
      <c r="H5169" s="1"/>
      <c r="I5169" s="1"/>
      <c r="J5169" s="1"/>
      <c r="K5169" s="1"/>
      <c r="L5169" s="1"/>
    </row>
    <row r="5170" spans="2:13" s="1" customFormat="1" ht="15" hidden="1" customHeight="1" outlineLevel="1" x14ac:dyDescent="0.15">
      <c r="B5170" s="7"/>
      <c r="D5170" s="9" t="s">
        <v>280</v>
      </c>
      <c r="F5170" s="8" t="s">
        <v>255</v>
      </c>
      <c r="H5170" s="25"/>
      <c r="I5170" s="25"/>
      <c r="J5170" s="25"/>
      <c r="K5170" s="25"/>
      <c r="L5170" s="25"/>
    </row>
    <row r="5171" spans="2:13" hidden="1" outlineLevel="1" x14ac:dyDescent="0.15">
      <c r="D5171" s="1"/>
      <c r="E5171" s="1"/>
      <c r="F5171" s="1"/>
      <c r="H5171" s="1"/>
      <c r="I5171" s="1"/>
      <c r="J5171" s="1"/>
      <c r="K5171" s="1"/>
      <c r="L5171" s="1"/>
    </row>
    <row r="5172" spans="2:13" s="1" customFormat="1" ht="18" hidden="1" customHeight="1" outlineLevel="1" x14ac:dyDescent="0.15">
      <c r="B5172" s="7"/>
      <c r="C5172" s="91" t="s">
        <v>311</v>
      </c>
      <c r="D5172" s="91"/>
      <c r="E5172" s="91"/>
      <c r="F5172" s="92"/>
      <c r="G5172" s="92"/>
      <c r="H5172" s="92" t="s">
        <v>4</v>
      </c>
      <c r="I5172" s="92" t="s">
        <v>5</v>
      </c>
      <c r="J5172" s="92" t="s">
        <v>6</v>
      </c>
      <c r="K5172" s="92" t="s">
        <v>257</v>
      </c>
      <c r="L5172" s="92" t="s">
        <v>258</v>
      </c>
      <c r="M5172" s="92"/>
    </row>
    <row r="5173" spans="2:13" ht="10" hidden="1" customHeight="1" outlineLevel="1" x14ac:dyDescent="0.15">
      <c r="H5173" s="1"/>
      <c r="I5173" s="1"/>
      <c r="J5173" s="1"/>
      <c r="K5173" s="1"/>
      <c r="L5173" s="1"/>
    </row>
    <row r="5174" spans="2:13" s="1" customFormat="1" ht="15" hidden="1" customHeight="1" outlineLevel="1" x14ac:dyDescent="0.15">
      <c r="B5174" s="7"/>
      <c r="C5174" s="62"/>
      <c r="D5174" s="9" t="s">
        <v>318</v>
      </c>
      <c r="E5174"/>
      <c r="F5174" s="58" t="str">
        <f>F5162</f>
        <v>[currency code]</v>
      </c>
      <c r="H5174" s="23"/>
      <c r="I5174" s="23"/>
      <c r="J5174" s="23"/>
      <c r="K5174" s="23"/>
      <c r="L5174" s="23"/>
    </row>
    <row r="5175" spans="2:13" ht="10" hidden="1" customHeight="1" outlineLevel="1" x14ac:dyDescent="0.15">
      <c r="D5175" s="1"/>
      <c r="F5175" s="1"/>
      <c r="H5175" s="1"/>
      <c r="I5175" s="1"/>
      <c r="J5175" s="1"/>
      <c r="K5175" s="1"/>
      <c r="L5175" s="1"/>
    </row>
    <row r="5176" spans="2:13" ht="15" hidden="1" customHeight="1" outlineLevel="1" x14ac:dyDescent="0.15">
      <c r="D5176" s="60"/>
      <c r="F5176" s="1"/>
      <c r="H5176" s="98" t="s">
        <v>312</v>
      </c>
      <c r="I5176" s="1"/>
      <c r="J5176" s="1"/>
      <c r="K5176" s="1"/>
      <c r="L5176" s="1"/>
    </row>
    <row r="5177" spans="2:13" s="1" customFormat="1" ht="15" hidden="1" customHeight="1" outlineLevel="1" x14ac:dyDescent="0.15">
      <c r="B5177" s="7"/>
      <c r="D5177" s="9" t="s">
        <v>319</v>
      </c>
      <c r="E5177"/>
      <c r="F5177" s="8" t="str">
        <f t="shared" ref="F5177" si="166">ReportingCurrency</f>
        <v>USD</v>
      </c>
      <c r="H5177" s="28">
        <f>IF(H5164=0, 0, H5174/H5164)</f>
        <v>0</v>
      </c>
      <c r="I5177" s="28">
        <f>IF(I5164=0, 0, I5174/I5164)</f>
        <v>0</v>
      </c>
      <c r="J5177" s="28">
        <f>IF(J5164=0, 0, J5174/J5164)</f>
        <v>0</v>
      </c>
      <c r="K5177" s="28">
        <f>IF(K5164=0, 0, K5174/K5164)</f>
        <v>0</v>
      </c>
      <c r="L5177" s="28">
        <f>IF(L5164=0, 0, L5174/L5164)</f>
        <v>0</v>
      </c>
    </row>
    <row r="5178" spans="2:13" hidden="1" outlineLevel="1" x14ac:dyDescent="0.15"/>
    <row r="5179" spans="2:13" s="1" customFormat="1" ht="18" hidden="1" customHeight="1" outlineLevel="1" x14ac:dyDescent="0.15">
      <c r="B5179" s="7"/>
      <c r="C5179" s="91" t="s">
        <v>8</v>
      </c>
      <c r="D5179" s="91"/>
      <c r="E5179" s="91"/>
      <c r="F5179" s="92"/>
      <c r="G5179" s="92"/>
      <c r="H5179" s="92" t="s">
        <v>4</v>
      </c>
      <c r="I5179" s="92" t="s">
        <v>5</v>
      </c>
      <c r="J5179" s="92" t="s">
        <v>6</v>
      </c>
      <c r="K5179" s="92" t="s">
        <v>257</v>
      </c>
      <c r="L5179" s="92" t="s">
        <v>258</v>
      </c>
      <c r="M5179" s="92"/>
    </row>
    <row r="5180" spans="2:13" ht="10" hidden="1" customHeight="1" outlineLevel="1" x14ac:dyDescent="0.15">
      <c r="H5180" s="1"/>
      <c r="I5180" s="1"/>
      <c r="J5180" s="1"/>
      <c r="K5180" s="1"/>
      <c r="L5180" s="1"/>
    </row>
    <row r="5181" spans="2:13" ht="15" hidden="1" customHeight="1" outlineLevel="1" x14ac:dyDescent="0.15">
      <c r="D5181" s="9" t="s">
        <v>8</v>
      </c>
      <c r="F5181" s="1"/>
      <c r="H5181" s="99" t="str" cm="1">
        <f t="array" ref="H5181">IF(OR(E5182:E5183 = "!"), "Red alert = missing data","")</f>
        <v/>
      </c>
      <c r="I5181" s="1"/>
      <c r="J5181" s="1"/>
      <c r="K5181" s="1"/>
      <c r="L5181" s="1"/>
    </row>
    <row r="5182" spans="2:13" s="1" customFormat="1" ht="15" hidden="1" customHeight="1" outlineLevel="1" x14ac:dyDescent="0.15">
      <c r="B5182" s="7"/>
      <c r="D5182" s="59" t="s">
        <v>309</v>
      </c>
      <c r="E5182" s="61" t="str" cm="1">
        <f t="array" ref="E5182">IF(MAX((H5177:L5177&gt;=H5166:L5166) * (H5177:L5177 &lt;&gt; 0) * (H5182:L5182=0)) &gt;0, "!", "")</f>
        <v/>
      </c>
      <c r="F5182" s="8" t="s">
        <v>18</v>
      </c>
      <c r="H5182" s="23"/>
      <c r="I5182" s="23"/>
      <c r="J5182" s="23"/>
      <c r="K5182" s="23"/>
      <c r="L5182" s="23"/>
    </row>
    <row r="5183" spans="2:13" s="1" customFormat="1" ht="15" hidden="1" customHeight="1" outlineLevel="1" x14ac:dyDescent="0.15">
      <c r="B5183" s="7"/>
      <c r="D5183" s="59" t="s">
        <v>310</v>
      </c>
      <c r="E5183" s="61" t="str" cm="1">
        <f t="array" ref="E5183">IF(MAX((H5177:L5177&lt;H5166:L5166) * (H5177:L5177 &lt;&gt; 0) * (H5183:L5183=0)) &gt;0, "!", "")</f>
        <v/>
      </c>
      <c r="F5183" s="8" t="s">
        <v>18</v>
      </c>
      <c r="H5183" s="23"/>
      <c r="I5183" s="23"/>
      <c r="J5183" s="23"/>
      <c r="K5183" s="23"/>
      <c r="L5183" s="23"/>
    </row>
    <row r="5184" spans="2:13" s="1" customFormat="1" ht="15" hidden="1" customHeight="1" outlineLevel="1" x14ac:dyDescent="0.15">
      <c r="B5184" s="7"/>
      <c r="D5184" s="59" t="s">
        <v>305</v>
      </c>
      <c r="E5184"/>
      <c r="F5184" s="8" t="s">
        <v>18</v>
      </c>
      <c r="H5184" s="29">
        <f>H5182+IF(H5177&lt;H5166, H5183, 0)</f>
        <v>0</v>
      </c>
      <c r="I5184" s="29">
        <f>I5182+IF(I5177&lt;I5166, I5183, 0)</f>
        <v>0</v>
      </c>
      <c r="J5184" s="29">
        <f>J5182+IF(J5177&lt;J5166, J5183, 0)</f>
        <v>0</v>
      </c>
      <c r="K5184" s="29">
        <f>K5182+IF(K5177&lt;K5166, K5183, 0)</f>
        <v>0</v>
      </c>
      <c r="L5184" s="29">
        <f>L5182+IF(L5177&lt;L5166, L5183, 0)</f>
        <v>0</v>
      </c>
    </row>
    <row r="5185" spans="2:13" hidden="1" outlineLevel="1" x14ac:dyDescent="0.15">
      <c r="D5185" s="1"/>
      <c r="E5185" s="1"/>
      <c r="F5185" s="1"/>
      <c r="H5185" s="1"/>
      <c r="I5185" s="1"/>
      <c r="J5185" s="1"/>
      <c r="K5185" s="1"/>
      <c r="L5185" s="1"/>
    </row>
    <row r="5186" spans="2:13" s="1" customFormat="1" ht="18" hidden="1" customHeight="1" outlineLevel="1" x14ac:dyDescent="0.15">
      <c r="B5186" s="7"/>
      <c r="C5186" s="91" t="s">
        <v>10</v>
      </c>
      <c r="D5186" s="91"/>
      <c r="E5186" s="91"/>
      <c r="F5186" s="92"/>
      <c r="G5186" s="92"/>
      <c r="H5186" s="97" t="s">
        <v>4</v>
      </c>
      <c r="I5186" s="92" t="s">
        <v>5</v>
      </c>
      <c r="J5186" s="92" t="s">
        <v>6</v>
      </c>
      <c r="K5186" s="92" t="s">
        <v>257</v>
      </c>
      <c r="L5186" s="92" t="s">
        <v>258</v>
      </c>
      <c r="M5186" s="92"/>
    </row>
    <row r="5187" spans="2:13" ht="10" hidden="1" customHeight="1" outlineLevel="1" x14ac:dyDescent="0.15"/>
    <row r="5188" spans="2:13" s="1" customFormat="1" ht="15" hidden="1" customHeight="1" outlineLevel="1" x14ac:dyDescent="0.15">
      <c r="B5188" s="7"/>
      <c r="D5188" s="9" t="s">
        <v>17</v>
      </c>
      <c r="F5188" s="8" t="s">
        <v>9</v>
      </c>
      <c r="H5188" s="29">
        <f>H5184</f>
        <v>0</v>
      </c>
      <c r="I5188" s="29">
        <f>I5184</f>
        <v>0</v>
      </c>
      <c r="J5188" s="29">
        <f>J5184</f>
        <v>0</v>
      </c>
      <c r="K5188" s="29">
        <f>K5184</f>
        <v>0</v>
      </c>
      <c r="L5188" s="29">
        <f>L5184</f>
        <v>0</v>
      </c>
    </row>
    <row r="5189" spans="2:13" ht="4" hidden="1" customHeight="1" outlineLevel="1" x14ac:dyDescent="0.15">
      <c r="D5189" s="9"/>
      <c r="F5189" s="1"/>
      <c r="H5189" s="1"/>
      <c r="I5189" s="1"/>
      <c r="J5189" s="1"/>
      <c r="K5189" s="1"/>
      <c r="L5189" s="1"/>
    </row>
    <row r="5190" spans="2:13" s="1" customFormat="1" ht="15" hidden="1" customHeight="1" outlineLevel="1" x14ac:dyDescent="0.15">
      <c r="B5190" s="7"/>
      <c r="D5190" s="9" t="s">
        <v>249</v>
      </c>
      <c r="F5190" s="8" t="s">
        <v>9</v>
      </c>
      <c r="H5190" s="29">
        <f>IF(H5177&lt;H5166, H5183, 0)</f>
        <v>0</v>
      </c>
      <c r="I5190" s="29">
        <f>IF(I5177&lt;I5166, I5183, 0)</f>
        <v>0</v>
      </c>
      <c r="J5190" s="29">
        <f>IF(J5177&lt;J5166, J5183, 0)</f>
        <v>0</v>
      </c>
      <c r="K5190" s="29">
        <f>IF(K5177&lt;K5166, K5183, 0)</f>
        <v>0</v>
      </c>
      <c r="L5190" s="29">
        <f>IF(L5177&lt;L5166, L5183, 0)</f>
        <v>0</v>
      </c>
    </row>
    <row r="5191" spans="2:13" ht="4" hidden="1" customHeight="1" outlineLevel="1" x14ac:dyDescent="0.15">
      <c r="D5191" s="9"/>
      <c r="F5191" s="1"/>
      <c r="H5191" s="1"/>
      <c r="I5191" s="1"/>
      <c r="J5191" s="1"/>
      <c r="K5191" s="1"/>
      <c r="L5191" s="1"/>
    </row>
    <row r="5192" spans="2:13" s="1" customFormat="1" ht="15" hidden="1" customHeight="1" outlineLevel="1" x14ac:dyDescent="0.15">
      <c r="B5192" s="7"/>
      <c r="D5192" s="9" t="s">
        <v>11</v>
      </c>
      <c r="F5192" s="8" t="str">
        <f>ReportingCurrencyUnitLables</f>
        <v>USD 000s</v>
      </c>
      <c r="H5192" s="29">
        <f>H5166 * H5184 / 1000</f>
        <v>0</v>
      </c>
      <c r="I5192" s="29">
        <f>I5166 * I5184 / 1000</f>
        <v>0</v>
      </c>
      <c r="J5192" s="29">
        <f>J5166 * J5184 / 1000</f>
        <v>0</v>
      </c>
      <c r="K5192" s="29">
        <f>K5166 * K5184 / 1000</f>
        <v>0</v>
      </c>
      <c r="L5192" s="29">
        <f>L5166 * L5184 / 1000</f>
        <v>0</v>
      </c>
    </row>
    <row r="5193" spans="2:13" ht="4" hidden="1" customHeight="1" outlineLevel="1" x14ac:dyDescent="0.15">
      <c r="D5193" s="9"/>
      <c r="F5193" s="1"/>
      <c r="H5193" s="1"/>
      <c r="I5193" s="1"/>
      <c r="J5193" s="1"/>
      <c r="K5193" s="1"/>
      <c r="L5193" s="1"/>
    </row>
    <row r="5194" spans="2:13" s="1" customFormat="1" ht="15" hidden="1" customHeight="1" outlineLevel="1" x14ac:dyDescent="0.15">
      <c r="B5194" s="7"/>
      <c r="D5194" s="9" t="s">
        <v>13</v>
      </c>
      <c r="F5194" s="8" t="s">
        <v>14</v>
      </c>
      <c r="H5194" s="30">
        <f>IF(H5188=0,0,H5190 / H5188)</f>
        <v>0</v>
      </c>
      <c r="I5194" s="30">
        <f>IF(I5188=0,0,I5190 / I5188)</f>
        <v>0</v>
      </c>
      <c r="J5194" s="30">
        <f>IF(J5188=0,0,J5190 / J5188)</f>
        <v>0</v>
      </c>
      <c r="K5194" s="30">
        <f>IF(K5188=0,0,K5190 / K5188)</f>
        <v>0</v>
      </c>
      <c r="L5194" s="30">
        <f>IF(L5188=0,0,L5190 / L5188)</f>
        <v>0</v>
      </c>
    </row>
    <row r="5195" spans="2:13" ht="4" hidden="1" customHeight="1" outlineLevel="1" x14ac:dyDescent="0.15">
      <c r="D5195" s="9"/>
      <c r="F5195" s="1"/>
      <c r="H5195" s="1"/>
      <c r="I5195" s="1"/>
      <c r="J5195" s="1"/>
      <c r="K5195" s="1"/>
      <c r="L5195" s="1"/>
    </row>
    <row r="5196" spans="2:13" ht="15" hidden="1" customHeight="1" outlineLevel="1" x14ac:dyDescent="0.15">
      <c r="D5196" s="9" t="s">
        <v>302</v>
      </c>
      <c r="F5196" s="8" t="str">
        <f>ReportingCurrencyUnitLables</f>
        <v>USD 000s</v>
      </c>
      <c r="G5196" s="1"/>
      <c r="H5196" s="29">
        <f>MAX(0, H5166-H5177) * H5190 / 1000</f>
        <v>0</v>
      </c>
      <c r="I5196" s="29">
        <f t="shared" ref="I5196:L5196" si="167">MAX(0, I5166-I5177) * I5190 / 1000</f>
        <v>0</v>
      </c>
      <c r="J5196" s="29">
        <f t="shared" si="167"/>
        <v>0</v>
      </c>
      <c r="K5196" s="29">
        <f t="shared" si="167"/>
        <v>0</v>
      </c>
      <c r="L5196" s="29">
        <f t="shared" si="167"/>
        <v>0</v>
      </c>
    </row>
    <row r="5197" spans="2:13" ht="4" hidden="1" customHeight="1" outlineLevel="1" x14ac:dyDescent="0.15">
      <c r="D5197" s="9"/>
      <c r="F5197" s="1"/>
      <c r="H5197" s="1"/>
      <c r="I5197" s="1"/>
      <c r="J5197" s="1"/>
      <c r="K5197" s="1"/>
      <c r="L5197" s="1"/>
    </row>
    <row r="5198" spans="2:13" s="1" customFormat="1" ht="15" hidden="1" customHeight="1" outlineLevel="1" x14ac:dyDescent="0.15">
      <c r="B5198" s="7"/>
      <c r="D5198" s="9" t="s">
        <v>252</v>
      </c>
      <c r="F5198" s="8" t="s">
        <v>250</v>
      </c>
      <c r="H5198" s="30">
        <f>IF(H5192=0, 0, H5196/H5192)</f>
        <v>0</v>
      </c>
      <c r="I5198" s="30">
        <f>IF(I5192=0, 0, I5196/I5192)</f>
        <v>0</v>
      </c>
      <c r="J5198" s="30">
        <f>IF(J5192=0, 0, J5196/J5192)</f>
        <v>0</v>
      </c>
      <c r="K5198" s="30">
        <f>IF(K5192=0, 0, K5196/K5192)</f>
        <v>0</v>
      </c>
      <c r="L5198" s="30">
        <f>IF(L5192=0, 0, L5196/L5192)</f>
        <v>0</v>
      </c>
    </row>
    <row r="5199" spans="2:13" ht="4" hidden="1" customHeight="1" outlineLevel="1" x14ac:dyDescent="0.15">
      <c r="D5199" s="9"/>
      <c r="F5199" s="1"/>
      <c r="H5199" s="1"/>
      <c r="I5199" s="1"/>
      <c r="J5199" s="1"/>
      <c r="K5199" s="1"/>
      <c r="L5199" s="1"/>
    </row>
    <row r="5200" spans="2:13" s="1" customFormat="1" ht="15" hidden="1" customHeight="1" outlineLevel="1" x14ac:dyDescent="0.15">
      <c r="B5200" s="7"/>
      <c r="C5200" s="7"/>
      <c r="D5200" s="9" t="s">
        <v>251</v>
      </c>
      <c r="F5200" s="8" t="s">
        <v>259</v>
      </c>
      <c r="H5200" s="31"/>
      <c r="I5200" s="30">
        <f>IF(H5198=0, 0, -(I5198-H5198) / H5198)</f>
        <v>0</v>
      </c>
      <c r="J5200" s="30">
        <f>IF(I5198=0, 0, -(J5198-I5198) / I5198)</f>
        <v>0</v>
      </c>
      <c r="K5200" s="30">
        <f>IF(J5198=0, 0, -(K5198-J5198) / J5198)</f>
        <v>0</v>
      </c>
      <c r="L5200" s="30">
        <f>IF(K5198=0, 0, -(L5198-K5198) / K5198)</f>
        <v>0</v>
      </c>
    </row>
    <row r="5201" spans="2:14" hidden="1" outlineLevel="1" x14ac:dyDescent="0.15"/>
    <row r="5202" spans="2:14" s="1" customFormat="1" ht="18" hidden="1" customHeight="1" outlineLevel="1" x14ac:dyDescent="0.15">
      <c r="B5202" s="7"/>
      <c r="C5202" s="91" t="s">
        <v>241</v>
      </c>
      <c r="D5202" s="91"/>
      <c r="E5202" s="93">
        <f>IF(AND(J5153 = "Yes", OR(ISBLANK(Worker_Type_Filter), Worker_Type_Filter = H5158),
 OR(ISBLANK(Country_Filter), Country_Filter = J5158)), 1, 0)</f>
        <v>1</v>
      </c>
      <c r="F5202" s="92"/>
      <c r="G5202" s="92"/>
      <c r="H5202" s="92" t="s">
        <v>4</v>
      </c>
      <c r="I5202" s="92" t="s">
        <v>5</v>
      </c>
      <c r="J5202" s="92" t="s">
        <v>6</v>
      </c>
      <c r="K5202" s="92" t="s">
        <v>257</v>
      </c>
      <c r="L5202" s="92" t="s">
        <v>258</v>
      </c>
      <c r="M5202" s="92"/>
    </row>
    <row r="5203" spans="2:14" ht="10" hidden="1" customHeight="1" outlineLevel="1" x14ac:dyDescent="0.15">
      <c r="C5203" s="43" t="s">
        <v>248</v>
      </c>
    </row>
    <row r="5204" spans="2:14" ht="4" hidden="1" customHeight="1" outlineLevel="1" x14ac:dyDescent="0.15"/>
    <row r="5205" spans="2:14" s="1" customFormat="1" ht="15" hidden="1" customHeight="1" outlineLevel="1" x14ac:dyDescent="0.15">
      <c r="B5205" s="7"/>
      <c r="C5205" s="19">
        <v>1</v>
      </c>
      <c r="D5205" s="9" t="s">
        <v>17</v>
      </c>
      <c r="F5205" s="8" t="s">
        <v>9</v>
      </c>
      <c r="H5205" s="29">
        <f>H5188 * $E5202</f>
        <v>0</v>
      </c>
      <c r="I5205" s="29">
        <f>I5188 * $E5202</f>
        <v>0</v>
      </c>
      <c r="J5205" s="29">
        <f>J5188 * $E5202</f>
        <v>0</v>
      </c>
      <c r="K5205" s="29">
        <f>K5188 * $E5202</f>
        <v>0</v>
      </c>
      <c r="L5205" s="29">
        <f>L5188 * $E5202</f>
        <v>0</v>
      </c>
    </row>
    <row r="5206" spans="2:14" ht="4" hidden="1" customHeight="1" outlineLevel="1" x14ac:dyDescent="0.15">
      <c r="D5206" s="9"/>
      <c r="F5206" s="1"/>
      <c r="H5206" s="1"/>
      <c r="I5206" s="1"/>
      <c r="J5206" s="1"/>
      <c r="K5206" s="1"/>
      <c r="L5206" s="1"/>
    </row>
    <row r="5207" spans="2:14" s="1" customFormat="1" ht="15" hidden="1" customHeight="1" outlineLevel="1" x14ac:dyDescent="0.15">
      <c r="B5207" s="7"/>
      <c r="C5207" s="19">
        <v>2</v>
      </c>
      <c r="D5207" s="9" t="s">
        <v>249</v>
      </c>
      <c r="F5207" s="8" t="s">
        <v>9</v>
      </c>
      <c r="H5207" s="29">
        <f>H5190 * $E5202</f>
        <v>0</v>
      </c>
      <c r="I5207" s="29">
        <f>I5190 * $E5202</f>
        <v>0</v>
      </c>
      <c r="J5207" s="29">
        <f>J5190 * $E5202</f>
        <v>0</v>
      </c>
      <c r="K5207" s="29">
        <f>K5190 * $E5202</f>
        <v>0</v>
      </c>
      <c r="L5207" s="29">
        <f>L5190 * $E5202</f>
        <v>0</v>
      </c>
    </row>
    <row r="5208" spans="2:14" ht="4" hidden="1" customHeight="1" outlineLevel="1" x14ac:dyDescent="0.15">
      <c r="D5208" s="9"/>
      <c r="F5208" s="1"/>
      <c r="H5208" s="1"/>
      <c r="I5208" s="1"/>
      <c r="J5208" s="1"/>
      <c r="K5208" s="1"/>
      <c r="L5208" s="1"/>
    </row>
    <row r="5209" spans="2:14" s="1" customFormat="1" ht="15" hidden="1" customHeight="1" outlineLevel="1" x14ac:dyDescent="0.15">
      <c r="B5209" s="7"/>
      <c r="C5209" s="19">
        <v>3</v>
      </c>
      <c r="D5209" s="9" t="s">
        <v>11</v>
      </c>
      <c r="F5209" s="8" t="str">
        <f>ReportingCurrencyUnitLables</f>
        <v>USD 000s</v>
      </c>
      <c r="H5209" s="29">
        <f>H5192 * $E5202</f>
        <v>0</v>
      </c>
      <c r="I5209" s="29">
        <f>I5192 * $E5202</f>
        <v>0</v>
      </c>
      <c r="J5209" s="29">
        <f>J5192 * $E5202</f>
        <v>0</v>
      </c>
      <c r="K5209" s="29">
        <f>K5192 * $E5202</f>
        <v>0</v>
      </c>
      <c r="L5209" s="29">
        <f>L5192 * $E5202</f>
        <v>0</v>
      </c>
    </row>
    <row r="5210" spans="2:14" ht="4" hidden="1" customHeight="1" outlineLevel="1" x14ac:dyDescent="0.15">
      <c r="D5210" s="9"/>
      <c r="F5210" s="1"/>
      <c r="H5210" s="1"/>
      <c r="I5210" s="1"/>
      <c r="J5210" s="1"/>
      <c r="K5210" s="1"/>
      <c r="L5210" s="1"/>
    </row>
    <row r="5211" spans="2:14" s="1" customFormat="1" ht="15" hidden="1" customHeight="1" outlineLevel="1" x14ac:dyDescent="0.15">
      <c r="B5211" s="7"/>
      <c r="C5211" s="19">
        <v>4</v>
      </c>
      <c r="D5211" s="9" t="s">
        <v>256</v>
      </c>
      <c r="F5211" s="8" t="str">
        <f>ReportingCurrencyUnitLables</f>
        <v>USD 000s</v>
      </c>
      <c r="H5211" s="29">
        <f>H5196 * $E5202</f>
        <v>0</v>
      </c>
      <c r="I5211" s="29">
        <f>I5196 * $E5202</f>
        <v>0</v>
      </c>
      <c r="J5211" s="29">
        <f>J5196 * $E5202</f>
        <v>0</v>
      </c>
      <c r="K5211" s="29">
        <f>K5196 * $E5202</f>
        <v>0</v>
      </c>
      <c r="L5211" s="29">
        <f>L5196 * $E5202</f>
        <v>0</v>
      </c>
    </row>
    <row r="5212" spans="2:14" ht="4" hidden="1" customHeight="1" outlineLevel="1" x14ac:dyDescent="0.15">
      <c r="D5212" s="9"/>
      <c r="F5212" s="1"/>
      <c r="H5212" s="1"/>
      <c r="I5212" s="1"/>
      <c r="J5212" s="1"/>
      <c r="K5212" s="1"/>
      <c r="L5212" s="1"/>
    </row>
    <row r="5213" spans="2:14" ht="10" hidden="1" customHeight="1" outlineLevel="1" x14ac:dyDescent="0.15">
      <c r="B5213" s="44"/>
      <c r="C5213" s="41"/>
      <c r="D5213" s="41"/>
      <c r="E5213" s="41"/>
      <c r="F5213" s="41"/>
      <c r="G5213" s="41"/>
      <c r="H5213" s="41"/>
      <c r="I5213" s="45"/>
      <c r="J5213" s="45"/>
      <c r="K5213" s="45"/>
      <c r="L5213" s="41"/>
      <c r="M5213" s="41"/>
      <c r="N5213" s="1"/>
    </row>
    <row r="5214" spans="2:14" ht="10" customHeight="1" x14ac:dyDescent="0.15">
      <c r="B5214" s="44"/>
      <c r="C5214" s="41"/>
      <c r="D5214" s="41"/>
      <c r="E5214" s="41"/>
      <c r="F5214" s="41"/>
      <c r="G5214" s="41"/>
      <c r="H5214" s="41"/>
      <c r="I5214" s="45"/>
      <c r="J5214" s="45"/>
      <c r="K5214" s="45"/>
      <c r="L5214" s="41"/>
      <c r="M5214" s="41"/>
      <c r="N5214" s="1"/>
    </row>
    <row r="5215" spans="2:14" s="1" customFormat="1" ht="19" collapsed="1" x14ac:dyDescent="0.15">
      <c r="B5215" s="83" cm="1">
        <f t="array" aca="1" ref="B5215" ca="1">MAX($B$2:OFFSET(B5215,-1,0)+1)</f>
        <v>85</v>
      </c>
      <c r="C5215" s="84" t="str">
        <f>UPPER(J5220) &amp;" / " &amp; K5220  &amp; " / " &amp; L5220 &amp; " / " &amp; H5220</f>
        <v xml:space="preserve"> /  /  / </v>
      </c>
      <c r="D5215" s="84"/>
      <c r="E5215" s="41"/>
      <c r="F5215" s="41"/>
      <c r="G5215" s="41"/>
      <c r="H5215" s="61" t="str">
        <f>IF(COUNTIF(E5217:E5273, "!")&gt;0, "!", "")</f>
        <v/>
      </c>
      <c r="I5215" s="18" t="s">
        <v>240</v>
      </c>
      <c r="J5215" s="2" t="s">
        <v>210</v>
      </c>
      <c r="K5215" s="18" t="s">
        <v>267</v>
      </c>
      <c r="L5215" s="42">
        <f>E5264</f>
        <v>1</v>
      </c>
      <c r="M5215" s="41"/>
    </row>
    <row r="5216" spans="2:14" s="1" customFormat="1" ht="4" hidden="1" customHeight="1" outlineLevel="1" x14ac:dyDescent="0.15">
      <c r="B5216" s="88"/>
      <c r="C5216" s="89"/>
      <c r="D5216" s="89"/>
      <c r="E5216" s="89"/>
      <c r="F5216" s="89"/>
      <c r="G5216" s="89"/>
      <c r="H5216" s="89"/>
      <c r="I5216" s="90"/>
      <c r="J5216" s="90"/>
      <c r="K5216" s="90"/>
      <c r="L5216" s="89"/>
      <c r="M5216" s="89"/>
    </row>
    <row r="5217" spans="2:13" ht="10" hidden="1" customHeight="1" outlineLevel="1" x14ac:dyDescent="0.15"/>
    <row r="5218" spans="2:13" ht="15" hidden="1" customHeight="1" outlineLevel="1" x14ac:dyDescent="0.15">
      <c r="D5218" s="1"/>
      <c r="E5218" s="1"/>
      <c r="H5218" s="4" t="s">
        <v>1</v>
      </c>
      <c r="J5218" s="4" t="s">
        <v>0</v>
      </c>
      <c r="K5218" s="4" t="s">
        <v>209</v>
      </c>
      <c r="L5218" s="4" t="s">
        <v>264</v>
      </c>
    </row>
    <row r="5219" spans="2:13" ht="5" hidden="1" customHeight="1" outlineLevel="1" x14ac:dyDescent="0.15">
      <c r="D5219" s="1"/>
      <c r="E5219" s="1"/>
      <c r="H5219" s="1"/>
      <c r="J5219" s="1"/>
      <c r="K5219" s="1"/>
      <c r="L5219" s="1"/>
    </row>
    <row r="5220" spans="2:13" ht="15" hidden="1" customHeight="1" outlineLevel="1" x14ac:dyDescent="0.15">
      <c r="D5220" s="9" t="s">
        <v>2</v>
      </c>
      <c r="E5220" s="1"/>
      <c r="H5220" s="2"/>
      <c r="J5220" s="2"/>
      <c r="K5220" s="2"/>
      <c r="L5220" s="2"/>
    </row>
    <row r="5221" spans="2:13" hidden="1" outlineLevel="1" x14ac:dyDescent="0.15">
      <c r="D5221" s="1"/>
      <c r="E5221" s="1"/>
      <c r="F5221" s="1"/>
      <c r="H5221" s="1"/>
      <c r="I5221" s="1"/>
      <c r="J5221" s="1"/>
      <c r="K5221" s="1"/>
      <c r="L5221" s="1"/>
    </row>
    <row r="5222" spans="2:13" s="1" customFormat="1" ht="18" hidden="1" customHeight="1" outlineLevel="1" x14ac:dyDescent="0.15">
      <c r="B5222" s="7"/>
      <c r="C5222" s="91" t="s">
        <v>3</v>
      </c>
      <c r="D5222" s="91"/>
      <c r="E5222" s="91"/>
      <c r="F5222" s="92"/>
      <c r="G5222" s="92"/>
      <c r="H5222" s="92" t="s">
        <v>4</v>
      </c>
      <c r="I5222" s="92" t="s">
        <v>5</v>
      </c>
      <c r="J5222" s="92" t="s">
        <v>6</v>
      </c>
      <c r="K5222" s="92" t="s">
        <v>257</v>
      </c>
      <c r="L5222" s="92" t="s">
        <v>258</v>
      </c>
      <c r="M5222" s="92"/>
    </row>
    <row r="5223" spans="2:13" ht="10" hidden="1" customHeight="1" outlineLevel="1" x14ac:dyDescent="0.15">
      <c r="H5223" s="1"/>
      <c r="I5223" s="1"/>
      <c r="J5223" s="1"/>
      <c r="K5223" s="1"/>
      <c r="L5223" s="1"/>
    </row>
    <row r="5224" spans="2:13" s="1" customFormat="1" ht="15" hidden="1" customHeight="1" outlineLevel="1" x14ac:dyDescent="0.15">
      <c r="B5224" s="7"/>
      <c r="D5224" s="9" t="s">
        <v>3</v>
      </c>
      <c r="F5224" s="17" t="s">
        <v>321</v>
      </c>
      <c r="H5224" s="22"/>
      <c r="I5224" s="22"/>
      <c r="J5224" s="22"/>
      <c r="K5224" s="22"/>
      <c r="L5224" s="22"/>
    </row>
    <row r="5225" spans="2:13" ht="4" hidden="1" customHeight="1" outlineLevel="1" x14ac:dyDescent="0.15">
      <c r="D5225" s="1"/>
      <c r="E5225" s="1"/>
      <c r="F5225" s="1"/>
      <c r="H5225" s="1"/>
      <c r="I5225" s="1"/>
      <c r="J5225" s="1"/>
      <c r="K5225" s="1"/>
      <c r="L5225" s="1"/>
    </row>
    <row r="5226" spans="2:13" s="1" customFormat="1" ht="15" hidden="1" customHeight="1" outlineLevel="1" x14ac:dyDescent="0.15">
      <c r="B5226" s="7"/>
      <c r="D5226" s="9" t="s">
        <v>246</v>
      </c>
      <c r="F5226" s="8" t="str">
        <f>F5228 &amp; ":" &amp; F5224</f>
        <v>USD:[currency code]</v>
      </c>
      <c r="H5226" s="24"/>
      <c r="I5226" s="24"/>
      <c r="J5226" s="24"/>
      <c r="K5226" s="24"/>
      <c r="L5226" s="24"/>
    </row>
    <row r="5227" spans="2:13" ht="4" hidden="1" customHeight="1" outlineLevel="1" x14ac:dyDescent="0.15">
      <c r="D5227" s="1"/>
      <c r="E5227" s="1"/>
      <c r="F5227" s="1"/>
      <c r="H5227" s="1"/>
      <c r="I5227" s="1"/>
      <c r="J5227" s="1"/>
      <c r="K5227" s="1"/>
      <c r="L5227" s="1"/>
    </row>
    <row r="5228" spans="2:13" s="1" customFormat="1" ht="15" hidden="1" customHeight="1" outlineLevel="1" x14ac:dyDescent="0.15">
      <c r="B5228" s="7"/>
      <c r="D5228" s="9" t="s">
        <v>16</v>
      </c>
      <c r="F5228" s="8" t="str">
        <f>ReportingCurrency</f>
        <v>USD</v>
      </c>
      <c r="H5228" s="28">
        <f>IF(H5226=0, 0, H5224/H5226)</f>
        <v>0</v>
      </c>
      <c r="I5228" s="28">
        <f>IF(I5226=0, 0, I5224/I5226)</f>
        <v>0</v>
      </c>
      <c r="J5228" s="28">
        <f>IF(J5226=0, 0, J5224/J5226)</f>
        <v>0</v>
      </c>
      <c r="K5228" s="28">
        <f>IF(K5226=0, 0, K5224/K5226)</f>
        <v>0</v>
      </c>
      <c r="L5228" s="28">
        <f>IF(L5226=0, 0, L5224/L5226)</f>
        <v>0</v>
      </c>
    </row>
    <row r="5229" spans="2:13" ht="4" hidden="1" customHeight="1" outlineLevel="1" x14ac:dyDescent="0.15">
      <c r="D5229" s="1"/>
      <c r="E5229" s="1"/>
      <c r="F5229" s="1"/>
      <c r="H5229" s="1"/>
      <c r="I5229" s="1"/>
      <c r="J5229" s="1"/>
      <c r="K5229" s="1"/>
      <c r="L5229" s="1"/>
    </row>
    <row r="5230" spans="2:13" s="1" customFormat="1" ht="15" hidden="1" customHeight="1" outlineLevel="1" x14ac:dyDescent="0.15">
      <c r="B5230" s="7"/>
      <c r="D5230" s="9" t="s">
        <v>253</v>
      </c>
      <c r="F5230" s="8" t="s">
        <v>254</v>
      </c>
      <c r="H5230" s="2"/>
      <c r="I5230" s="2"/>
      <c r="J5230" s="2"/>
      <c r="K5230" s="2"/>
      <c r="L5230" s="2"/>
    </row>
    <row r="5231" spans="2:13" ht="4" hidden="1" customHeight="1" outlineLevel="1" x14ac:dyDescent="0.15">
      <c r="D5231" s="1"/>
      <c r="E5231" s="1"/>
      <c r="F5231" s="1"/>
      <c r="H5231" s="1"/>
      <c r="I5231" s="1"/>
      <c r="J5231" s="1"/>
      <c r="K5231" s="1"/>
      <c r="L5231" s="1"/>
    </row>
    <row r="5232" spans="2:13" s="1" customFormat="1" ht="15" hidden="1" customHeight="1" outlineLevel="1" x14ac:dyDescent="0.15">
      <c r="B5232" s="7"/>
      <c r="D5232" s="9" t="s">
        <v>280</v>
      </c>
      <c r="F5232" s="8" t="s">
        <v>255</v>
      </c>
      <c r="H5232" s="25"/>
      <c r="I5232" s="25"/>
      <c r="J5232" s="25"/>
      <c r="K5232" s="25"/>
      <c r="L5232" s="25"/>
    </row>
    <row r="5233" spans="2:13" hidden="1" outlineLevel="1" x14ac:dyDescent="0.15">
      <c r="D5233" s="1"/>
      <c r="E5233" s="1"/>
      <c r="F5233" s="1"/>
      <c r="H5233" s="1"/>
      <c r="I5233" s="1"/>
      <c r="J5233" s="1"/>
      <c r="K5233" s="1"/>
      <c r="L5233" s="1"/>
    </row>
    <row r="5234" spans="2:13" s="1" customFormat="1" ht="18" hidden="1" customHeight="1" outlineLevel="1" x14ac:dyDescent="0.15">
      <c r="B5234" s="7"/>
      <c r="C5234" s="91" t="s">
        <v>311</v>
      </c>
      <c r="D5234" s="91"/>
      <c r="E5234" s="91"/>
      <c r="F5234" s="92"/>
      <c r="G5234" s="92"/>
      <c r="H5234" s="92" t="s">
        <v>4</v>
      </c>
      <c r="I5234" s="92" t="s">
        <v>5</v>
      </c>
      <c r="J5234" s="92" t="s">
        <v>6</v>
      </c>
      <c r="K5234" s="92" t="s">
        <v>257</v>
      </c>
      <c r="L5234" s="92" t="s">
        <v>258</v>
      </c>
      <c r="M5234" s="92"/>
    </row>
    <row r="5235" spans="2:13" ht="10" hidden="1" customHeight="1" outlineLevel="1" x14ac:dyDescent="0.15">
      <c r="H5235" s="1"/>
      <c r="I5235" s="1"/>
      <c r="J5235" s="1"/>
      <c r="K5235" s="1"/>
      <c r="L5235" s="1"/>
    </row>
    <row r="5236" spans="2:13" s="1" customFormat="1" ht="15" hidden="1" customHeight="1" outlineLevel="1" x14ac:dyDescent="0.15">
      <c r="B5236" s="7"/>
      <c r="C5236" s="62"/>
      <c r="D5236" s="9" t="s">
        <v>318</v>
      </c>
      <c r="E5236"/>
      <c r="F5236" s="58" t="str">
        <f>F5224</f>
        <v>[currency code]</v>
      </c>
      <c r="H5236" s="23"/>
      <c r="I5236" s="23"/>
      <c r="J5236" s="23"/>
      <c r="K5236" s="23"/>
      <c r="L5236" s="23"/>
    </row>
    <row r="5237" spans="2:13" ht="10" hidden="1" customHeight="1" outlineLevel="1" x14ac:dyDescent="0.15">
      <c r="D5237" s="1"/>
      <c r="F5237" s="1"/>
      <c r="H5237" s="1"/>
      <c r="I5237" s="1"/>
      <c r="J5237" s="1"/>
      <c r="K5237" s="1"/>
      <c r="L5237" s="1"/>
    </row>
    <row r="5238" spans="2:13" ht="15" hidden="1" customHeight="1" outlineLevel="1" x14ac:dyDescent="0.15">
      <c r="D5238" s="60"/>
      <c r="F5238" s="1"/>
      <c r="H5238" s="98" t="s">
        <v>312</v>
      </c>
      <c r="I5238" s="1"/>
      <c r="J5238" s="1"/>
      <c r="K5238" s="1"/>
      <c r="L5238" s="1"/>
    </row>
    <row r="5239" spans="2:13" s="1" customFormat="1" ht="15" hidden="1" customHeight="1" outlineLevel="1" x14ac:dyDescent="0.15">
      <c r="B5239" s="7"/>
      <c r="D5239" s="9" t="s">
        <v>319</v>
      </c>
      <c r="E5239"/>
      <c r="F5239" s="8" t="str">
        <f t="shared" ref="F5239" si="168">ReportingCurrency</f>
        <v>USD</v>
      </c>
      <c r="H5239" s="28">
        <f>IF(H5226=0, 0, H5236/H5226)</f>
        <v>0</v>
      </c>
      <c r="I5239" s="28">
        <f>IF(I5226=0, 0, I5236/I5226)</f>
        <v>0</v>
      </c>
      <c r="J5239" s="28">
        <f>IF(J5226=0, 0, J5236/J5226)</f>
        <v>0</v>
      </c>
      <c r="K5239" s="28">
        <f>IF(K5226=0, 0, K5236/K5226)</f>
        <v>0</v>
      </c>
      <c r="L5239" s="28">
        <f>IF(L5226=0, 0, L5236/L5226)</f>
        <v>0</v>
      </c>
    </row>
    <row r="5240" spans="2:13" hidden="1" outlineLevel="1" x14ac:dyDescent="0.15"/>
    <row r="5241" spans="2:13" s="1" customFormat="1" ht="18" hidden="1" customHeight="1" outlineLevel="1" x14ac:dyDescent="0.15">
      <c r="B5241" s="7"/>
      <c r="C5241" s="91" t="s">
        <v>8</v>
      </c>
      <c r="D5241" s="91"/>
      <c r="E5241" s="91"/>
      <c r="F5241" s="92"/>
      <c r="G5241" s="92"/>
      <c r="H5241" s="92" t="s">
        <v>4</v>
      </c>
      <c r="I5241" s="92" t="s">
        <v>5</v>
      </c>
      <c r="J5241" s="92" t="s">
        <v>6</v>
      </c>
      <c r="K5241" s="92" t="s">
        <v>257</v>
      </c>
      <c r="L5241" s="92" t="s">
        <v>258</v>
      </c>
      <c r="M5241" s="92"/>
    </row>
    <row r="5242" spans="2:13" ht="10" hidden="1" customHeight="1" outlineLevel="1" x14ac:dyDescent="0.15">
      <c r="H5242" s="1"/>
      <c r="I5242" s="1"/>
      <c r="J5242" s="1"/>
      <c r="K5242" s="1"/>
      <c r="L5242" s="1"/>
    </row>
    <row r="5243" spans="2:13" ht="15" hidden="1" customHeight="1" outlineLevel="1" x14ac:dyDescent="0.15">
      <c r="D5243" s="9" t="s">
        <v>8</v>
      </c>
      <c r="F5243" s="1"/>
      <c r="H5243" s="99" t="str" cm="1">
        <f t="array" ref="H5243">IF(OR(E5244:E5245 = "!"), "Red alert = missing data","")</f>
        <v/>
      </c>
      <c r="I5243" s="1"/>
      <c r="J5243" s="1"/>
      <c r="K5243" s="1"/>
      <c r="L5243" s="1"/>
    </row>
    <row r="5244" spans="2:13" s="1" customFormat="1" ht="15" hidden="1" customHeight="1" outlineLevel="1" x14ac:dyDescent="0.15">
      <c r="B5244" s="7"/>
      <c r="D5244" s="59" t="s">
        <v>309</v>
      </c>
      <c r="E5244" s="61" t="str" cm="1">
        <f t="array" ref="E5244">IF(MAX((H5239:L5239&gt;=H5228:L5228) * (H5239:L5239 &lt;&gt; 0) * (H5244:L5244=0)) &gt;0, "!", "")</f>
        <v/>
      </c>
      <c r="F5244" s="8" t="s">
        <v>18</v>
      </c>
      <c r="H5244" s="23"/>
      <c r="I5244" s="23"/>
      <c r="J5244" s="23"/>
      <c r="K5244" s="23"/>
      <c r="L5244" s="23"/>
    </row>
    <row r="5245" spans="2:13" s="1" customFormat="1" ht="15" hidden="1" customHeight="1" outlineLevel="1" x14ac:dyDescent="0.15">
      <c r="B5245" s="7"/>
      <c r="D5245" s="59" t="s">
        <v>310</v>
      </c>
      <c r="E5245" s="61" t="str" cm="1">
        <f t="array" ref="E5245">IF(MAX((H5239:L5239&lt;H5228:L5228) * (H5239:L5239 &lt;&gt; 0) * (H5245:L5245=0)) &gt;0, "!", "")</f>
        <v/>
      </c>
      <c r="F5245" s="8" t="s">
        <v>18</v>
      </c>
      <c r="H5245" s="23"/>
      <c r="I5245" s="23"/>
      <c r="J5245" s="23"/>
      <c r="K5245" s="23"/>
      <c r="L5245" s="23"/>
    </row>
    <row r="5246" spans="2:13" s="1" customFormat="1" ht="15" hidden="1" customHeight="1" outlineLevel="1" x14ac:dyDescent="0.15">
      <c r="B5246" s="7"/>
      <c r="D5246" s="59" t="s">
        <v>305</v>
      </c>
      <c r="E5246"/>
      <c r="F5246" s="8" t="s">
        <v>18</v>
      </c>
      <c r="H5246" s="29">
        <f>H5244+IF(H5239&lt;H5228, H5245, 0)</f>
        <v>0</v>
      </c>
      <c r="I5246" s="29">
        <f>I5244+IF(I5239&lt;I5228, I5245, 0)</f>
        <v>0</v>
      </c>
      <c r="J5246" s="29">
        <f>J5244+IF(J5239&lt;J5228, J5245, 0)</f>
        <v>0</v>
      </c>
      <c r="K5246" s="29">
        <f>K5244+IF(K5239&lt;K5228, K5245, 0)</f>
        <v>0</v>
      </c>
      <c r="L5246" s="29">
        <f>L5244+IF(L5239&lt;L5228, L5245, 0)</f>
        <v>0</v>
      </c>
    </row>
    <row r="5247" spans="2:13" hidden="1" outlineLevel="1" x14ac:dyDescent="0.15">
      <c r="D5247" s="1"/>
      <c r="E5247" s="1"/>
      <c r="F5247" s="1"/>
      <c r="H5247" s="1"/>
      <c r="I5247" s="1"/>
      <c r="J5247" s="1"/>
      <c r="K5247" s="1"/>
      <c r="L5247" s="1"/>
    </row>
    <row r="5248" spans="2:13" s="1" customFormat="1" ht="18" hidden="1" customHeight="1" outlineLevel="1" x14ac:dyDescent="0.15">
      <c r="B5248" s="7"/>
      <c r="C5248" s="91" t="s">
        <v>10</v>
      </c>
      <c r="D5248" s="91"/>
      <c r="E5248" s="91"/>
      <c r="F5248" s="92"/>
      <c r="G5248" s="92"/>
      <c r="H5248" s="97" t="s">
        <v>4</v>
      </c>
      <c r="I5248" s="92" t="s">
        <v>5</v>
      </c>
      <c r="J5248" s="92" t="s">
        <v>6</v>
      </c>
      <c r="K5248" s="92" t="s">
        <v>257</v>
      </c>
      <c r="L5248" s="92" t="s">
        <v>258</v>
      </c>
      <c r="M5248" s="92"/>
    </row>
    <row r="5249" spans="2:13" ht="10" hidden="1" customHeight="1" outlineLevel="1" x14ac:dyDescent="0.15"/>
    <row r="5250" spans="2:13" s="1" customFormat="1" ht="15" hidden="1" customHeight="1" outlineLevel="1" x14ac:dyDescent="0.15">
      <c r="B5250" s="7"/>
      <c r="D5250" s="9" t="s">
        <v>17</v>
      </c>
      <c r="F5250" s="8" t="s">
        <v>9</v>
      </c>
      <c r="H5250" s="29">
        <f>H5246</f>
        <v>0</v>
      </c>
      <c r="I5250" s="29">
        <f>I5246</f>
        <v>0</v>
      </c>
      <c r="J5250" s="29">
        <f>J5246</f>
        <v>0</v>
      </c>
      <c r="K5250" s="29">
        <f>K5246</f>
        <v>0</v>
      </c>
      <c r="L5250" s="29">
        <f>L5246</f>
        <v>0</v>
      </c>
    </row>
    <row r="5251" spans="2:13" ht="4" hidden="1" customHeight="1" outlineLevel="1" x14ac:dyDescent="0.15">
      <c r="D5251" s="9"/>
      <c r="F5251" s="1"/>
      <c r="H5251" s="1"/>
      <c r="I5251" s="1"/>
      <c r="J5251" s="1"/>
      <c r="K5251" s="1"/>
      <c r="L5251" s="1"/>
    </row>
    <row r="5252" spans="2:13" s="1" customFormat="1" ht="15" hidden="1" customHeight="1" outlineLevel="1" x14ac:dyDescent="0.15">
      <c r="B5252" s="7"/>
      <c r="D5252" s="9" t="s">
        <v>249</v>
      </c>
      <c r="F5252" s="8" t="s">
        <v>9</v>
      </c>
      <c r="H5252" s="29">
        <f>IF(H5239&lt;H5228, H5245, 0)</f>
        <v>0</v>
      </c>
      <c r="I5252" s="29">
        <f>IF(I5239&lt;I5228, I5245, 0)</f>
        <v>0</v>
      </c>
      <c r="J5252" s="29">
        <f>IF(J5239&lt;J5228, J5245, 0)</f>
        <v>0</v>
      </c>
      <c r="K5252" s="29">
        <f>IF(K5239&lt;K5228, K5245, 0)</f>
        <v>0</v>
      </c>
      <c r="L5252" s="29">
        <f>IF(L5239&lt;L5228, L5245, 0)</f>
        <v>0</v>
      </c>
    </row>
    <row r="5253" spans="2:13" ht="4" hidden="1" customHeight="1" outlineLevel="1" x14ac:dyDescent="0.15">
      <c r="D5253" s="9"/>
      <c r="F5253" s="1"/>
      <c r="H5253" s="1"/>
      <c r="I5253" s="1"/>
      <c r="J5253" s="1"/>
      <c r="K5253" s="1"/>
      <c r="L5253" s="1"/>
    </row>
    <row r="5254" spans="2:13" s="1" customFormat="1" ht="15" hidden="1" customHeight="1" outlineLevel="1" x14ac:dyDescent="0.15">
      <c r="B5254" s="7"/>
      <c r="D5254" s="9" t="s">
        <v>11</v>
      </c>
      <c r="F5254" s="8" t="str">
        <f>ReportingCurrencyUnitLables</f>
        <v>USD 000s</v>
      </c>
      <c r="H5254" s="29">
        <f>H5228 * H5246 / 1000</f>
        <v>0</v>
      </c>
      <c r="I5254" s="29">
        <f>I5228 * I5246 / 1000</f>
        <v>0</v>
      </c>
      <c r="J5254" s="29">
        <f>J5228 * J5246 / 1000</f>
        <v>0</v>
      </c>
      <c r="K5254" s="29">
        <f>K5228 * K5246 / 1000</f>
        <v>0</v>
      </c>
      <c r="L5254" s="29">
        <f>L5228 * L5246 / 1000</f>
        <v>0</v>
      </c>
    </row>
    <row r="5255" spans="2:13" ht="4" hidden="1" customHeight="1" outlineLevel="1" x14ac:dyDescent="0.15">
      <c r="D5255" s="9"/>
      <c r="F5255" s="1"/>
      <c r="H5255" s="1"/>
      <c r="I5255" s="1"/>
      <c r="J5255" s="1"/>
      <c r="K5255" s="1"/>
      <c r="L5255" s="1"/>
    </row>
    <row r="5256" spans="2:13" s="1" customFormat="1" ht="15" hidden="1" customHeight="1" outlineLevel="1" x14ac:dyDescent="0.15">
      <c r="B5256" s="7"/>
      <c r="D5256" s="9" t="s">
        <v>13</v>
      </c>
      <c r="F5256" s="8" t="s">
        <v>14</v>
      </c>
      <c r="H5256" s="30">
        <f>IF(H5250=0,0,H5252 / H5250)</f>
        <v>0</v>
      </c>
      <c r="I5256" s="30">
        <f>IF(I5250=0,0,I5252 / I5250)</f>
        <v>0</v>
      </c>
      <c r="J5256" s="30">
        <f>IF(J5250=0,0,J5252 / J5250)</f>
        <v>0</v>
      </c>
      <c r="K5256" s="30">
        <f>IF(K5250=0,0,K5252 / K5250)</f>
        <v>0</v>
      </c>
      <c r="L5256" s="30">
        <f>IF(L5250=0,0,L5252 / L5250)</f>
        <v>0</v>
      </c>
    </row>
    <row r="5257" spans="2:13" ht="4" hidden="1" customHeight="1" outlineLevel="1" x14ac:dyDescent="0.15">
      <c r="D5257" s="9"/>
      <c r="F5257" s="1"/>
      <c r="H5257" s="1"/>
      <c r="I5257" s="1"/>
      <c r="J5257" s="1"/>
      <c r="K5257" s="1"/>
      <c r="L5257" s="1"/>
    </row>
    <row r="5258" spans="2:13" ht="15" hidden="1" customHeight="1" outlineLevel="1" x14ac:dyDescent="0.15">
      <c r="D5258" s="9" t="s">
        <v>302</v>
      </c>
      <c r="F5258" s="8" t="str">
        <f>ReportingCurrencyUnitLables</f>
        <v>USD 000s</v>
      </c>
      <c r="G5258" s="1"/>
      <c r="H5258" s="29">
        <f>MAX(0, H5228-H5239) * H5252 / 1000</f>
        <v>0</v>
      </c>
      <c r="I5258" s="29">
        <f t="shared" ref="I5258:L5258" si="169">MAX(0, I5228-I5239) * I5252 / 1000</f>
        <v>0</v>
      </c>
      <c r="J5258" s="29">
        <f t="shared" si="169"/>
        <v>0</v>
      </c>
      <c r="K5258" s="29">
        <f t="shared" si="169"/>
        <v>0</v>
      </c>
      <c r="L5258" s="29">
        <f t="shared" si="169"/>
        <v>0</v>
      </c>
    </row>
    <row r="5259" spans="2:13" ht="4" hidden="1" customHeight="1" outlineLevel="1" x14ac:dyDescent="0.15">
      <c r="D5259" s="9"/>
      <c r="F5259" s="1"/>
      <c r="H5259" s="1"/>
      <c r="I5259" s="1"/>
      <c r="J5259" s="1"/>
      <c r="K5259" s="1"/>
      <c r="L5259" s="1"/>
    </row>
    <row r="5260" spans="2:13" s="1" customFormat="1" ht="15" hidden="1" customHeight="1" outlineLevel="1" x14ac:dyDescent="0.15">
      <c r="B5260" s="7"/>
      <c r="D5260" s="9" t="s">
        <v>252</v>
      </c>
      <c r="F5260" s="8" t="s">
        <v>250</v>
      </c>
      <c r="H5260" s="30">
        <f>IF(H5254=0, 0, H5258/H5254)</f>
        <v>0</v>
      </c>
      <c r="I5260" s="30">
        <f>IF(I5254=0, 0, I5258/I5254)</f>
        <v>0</v>
      </c>
      <c r="J5260" s="30">
        <f>IF(J5254=0, 0, J5258/J5254)</f>
        <v>0</v>
      </c>
      <c r="K5260" s="30">
        <f>IF(K5254=0, 0, K5258/K5254)</f>
        <v>0</v>
      </c>
      <c r="L5260" s="30">
        <f>IF(L5254=0, 0, L5258/L5254)</f>
        <v>0</v>
      </c>
    </row>
    <row r="5261" spans="2:13" ht="4" hidden="1" customHeight="1" outlineLevel="1" x14ac:dyDescent="0.15">
      <c r="D5261" s="9"/>
      <c r="F5261" s="1"/>
      <c r="H5261" s="1"/>
      <c r="I5261" s="1"/>
      <c r="J5261" s="1"/>
      <c r="K5261" s="1"/>
      <c r="L5261" s="1"/>
    </row>
    <row r="5262" spans="2:13" s="1" customFormat="1" ht="15" hidden="1" customHeight="1" outlineLevel="1" x14ac:dyDescent="0.15">
      <c r="B5262" s="7"/>
      <c r="C5262" s="7"/>
      <c r="D5262" s="9" t="s">
        <v>251</v>
      </c>
      <c r="F5262" s="8" t="s">
        <v>259</v>
      </c>
      <c r="H5262" s="31"/>
      <c r="I5262" s="30">
        <f>IF(H5260=0, 0, -(I5260-H5260) / H5260)</f>
        <v>0</v>
      </c>
      <c r="J5262" s="30">
        <f>IF(I5260=0, 0, -(J5260-I5260) / I5260)</f>
        <v>0</v>
      </c>
      <c r="K5262" s="30">
        <f>IF(J5260=0, 0, -(K5260-J5260) / J5260)</f>
        <v>0</v>
      </c>
      <c r="L5262" s="30">
        <f>IF(K5260=0, 0, -(L5260-K5260) / K5260)</f>
        <v>0</v>
      </c>
    </row>
    <row r="5263" spans="2:13" hidden="1" outlineLevel="1" x14ac:dyDescent="0.15"/>
    <row r="5264" spans="2:13" s="1" customFormat="1" ht="18" hidden="1" customHeight="1" outlineLevel="1" x14ac:dyDescent="0.15">
      <c r="B5264" s="7"/>
      <c r="C5264" s="91" t="s">
        <v>241</v>
      </c>
      <c r="D5264" s="91"/>
      <c r="E5264" s="93">
        <f>IF(AND(J5215 = "Yes", OR(ISBLANK(Worker_Type_Filter), Worker_Type_Filter = H5220),
 OR(ISBLANK(Country_Filter), Country_Filter = J5220)), 1, 0)</f>
        <v>1</v>
      </c>
      <c r="F5264" s="92"/>
      <c r="G5264" s="92"/>
      <c r="H5264" s="92" t="s">
        <v>4</v>
      </c>
      <c r="I5264" s="92" t="s">
        <v>5</v>
      </c>
      <c r="J5264" s="92" t="s">
        <v>6</v>
      </c>
      <c r="K5264" s="92" t="s">
        <v>257</v>
      </c>
      <c r="L5264" s="92" t="s">
        <v>258</v>
      </c>
      <c r="M5264" s="92"/>
    </row>
    <row r="5265" spans="2:14" ht="10" hidden="1" customHeight="1" outlineLevel="1" x14ac:dyDescent="0.15">
      <c r="C5265" s="43" t="s">
        <v>248</v>
      </c>
    </row>
    <row r="5266" spans="2:14" ht="4" hidden="1" customHeight="1" outlineLevel="1" x14ac:dyDescent="0.15"/>
    <row r="5267" spans="2:14" s="1" customFormat="1" ht="15" hidden="1" customHeight="1" outlineLevel="1" x14ac:dyDescent="0.15">
      <c r="B5267" s="7"/>
      <c r="C5267" s="19">
        <v>1</v>
      </c>
      <c r="D5267" s="9" t="s">
        <v>17</v>
      </c>
      <c r="F5267" s="8" t="s">
        <v>9</v>
      </c>
      <c r="H5267" s="29">
        <f>H5250 * $E5264</f>
        <v>0</v>
      </c>
      <c r="I5267" s="29">
        <f>I5250 * $E5264</f>
        <v>0</v>
      </c>
      <c r="J5267" s="29">
        <f>J5250 * $E5264</f>
        <v>0</v>
      </c>
      <c r="K5267" s="29">
        <f>K5250 * $E5264</f>
        <v>0</v>
      </c>
      <c r="L5267" s="29">
        <f>L5250 * $E5264</f>
        <v>0</v>
      </c>
    </row>
    <row r="5268" spans="2:14" ht="4" hidden="1" customHeight="1" outlineLevel="1" x14ac:dyDescent="0.15">
      <c r="D5268" s="9"/>
      <c r="F5268" s="1"/>
      <c r="H5268" s="1"/>
      <c r="I5268" s="1"/>
      <c r="J5268" s="1"/>
      <c r="K5268" s="1"/>
      <c r="L5268" s="1"/>
    </row>
    <row r="5269" spans="2:14" s="1" customFormat="1" ht="15" hidden="1" customHeight="1" outlineLevel="1" x14ac:dyDescent="0.15">
      <c r="B5269" s="7"/>
      <c r="C5269" s="19">
        <v>2</v>
      </c>
      <c r="D5269" s="9" t="s">
        <v>249</v>
      </c>
      <c r="F5269" s="8" t="s">
        <v>9</v>
      </c>
      <c r="H5269" s="29">
        <f>H5252 * $E5264</f>
        <v>0</v>
      </c>
      <c r="I5269" s="29">
        <f>I5252 * $E5264</f>
        <v>0</v>
      </c>
      <c r="J5269" s="29">
        <f>J5252 * $E5264</f>
        <v>0</v>
      </c>
      <c r="K5269" s="29">
        <f>K5252 * $E5264</f>
        <v>0</v>
      </c>
      <c r="L5269" s="29">
        <f>L5252 * $E5264</f>
        <v>0</v>
      </c>
    </row>
    <row r="5270" spans="2:14" ht="4" hidden="1" customHeight="1" outlineLevel="1" x14ac:dyDescent="0.15">
      <c r="D5270" s="9"/>
      <c r="F5270" s="1"/>
      <c r="H5270" s="1"/>
      <c r="I5270" s="1"/>
      <c r="J5270" s="1"/>
      <c r="K5270" s="1"/>
      <c r="L5270" s="1"/>
    </row>
    <row r="5271" spans="2:14" s="1" customFormat="1" ht="15" hidden="1" customHeight="1" outlineLevel="1" x14ac:dyDescent="0.15">
      <c r="B5271" s="7"/>
      <c r="C5271" s="19">
        <v>3</v>
      </c>
      <c r="D5271" s="9" t="s">
        <v>11</v>
      </c>
      <c r="F5271" s="8" t="str">
        <f>ReportingCurrencyUnitLables</f>
        <v>USD 000s</v>
      </c>
      <c r="H5271" s="29">
        <f>H5254 * $E5264</f>
        <v>0</v>
      </c>
      <c r="I5271" s="29">
        <f>I5254 * $E5264</f>
        <v>0</v>
      </c>
      <c r="J5271" s="29">
        <f>J5254 * $E5264</f>
        <v>0</v>
      </c>
      <c r="K5271" s="29">
        <f>K5254 * $E5264</f>
        <v>0</v>
      </c>
      <c r="L5271" s="29">
        <f>L5254 * $E5264</f>
        <v>0</v>
      </c>
    </row>
    <row r="5272" spans="2:14" ht="4" hidden="1" customHeight="1" outlineLevel="1" x14ac:dyDescent="0.15">
      <c r="D5272" s="9"/>
      <c r="F5272" s="1"/>
      <c r="H5272" s="1"/>
      <c r="I5272" s="1"/>
      <c r="J5272" s="1"/>
      <c r="K5272" s="1"/>
      <c r="L5272" s="1"/>
    </row>
    <row r="5273" spans="2:14" s="1" customFormat="1" ht="15" hidden="1" customHeight="1" outlineLevel="1" x14ac:dyDescent="0.15">
      <c r="B5273" s="7"/>
      <c r="C5273" s="19">
        <v>4</v>
      </c>
      <c r="D5273" s="9" t="s">
        <v>256</v>
      </c>
      <c r="F5273" s="8" t="str">
        <f>ReportingCurrencyUnitLables</f>
        <v>USD 000s</v>
      </c>
      <c r="H5273" s="29">
        <f>H5258 * $E5264</f>
        <v>0</v>
      </c>
      <c r="I5273" s="29">
        <f>I5258 * $E5264</f>
        <v>0</v>
      </c>
      <c r="J5273" s="29">
        <f>J5258 * $E5264</f>
        <v>0</v>
      </c>
      <c r="K5273" s="29">
        <f>K5258 * $E5264</f>
        <v>0</v>
      </c>
      <c r="L5273" s="29">
        <f>L5258 * $E5264</f>
        <v>0</v>
      </c>
    </row>
    <row r="5274" spans="2:14" ht="4" hidden="1" customHeight="1" outlineLevel="1" x14ac:dyDescent="0.15">
      <c r="D5274" s="9"/>
      <c r="F5274" s="1"/>
      <c r="H5274" s="1"/>
      <c r="I5274" s="1"/>
      <c r="J5274" s="1"/>
      <c r="K5274" s="1"/>
      <c r="L5274" s="1"/>
    </row>
    <row r="5275" spans="2:14" ht="10" hidden="1" customHeight="1" outlineLevel="1" x14ac:dyDescent="0.15">
      <c r="B5275" s="44"/>
      <c r="C5275" s="41"/>
      <c r="D5275" s="41"/>
      <c r="E5275" s="41"/>
      <c r="F5275" s="41"/>
      <c r="G5275" s="41"/>
      <c r="H5275" s="41"/>
      <c r="I5275" s="45"/>
      <c r="J5275" s="45"/>
      <c r="K5275" s="45"/>
      <c r="L5275" s="41"/>
      <c r="M5275" s="41"/>
      <c r="N5275" s="1"/>
    </row>
    <row r="5276" spans="2:14" ht="10" customHeight="1" x14ac:dyDescent="0.15">
      <c r="B5276" s="44"/>
      <c r="C5276" s="41"/>
      <c r="D5276" s="41"/>
      <c r="E5276" s="41"/>
      <c r="F5276" s="41"/>
      <c r="G5276" s="41"/>
      <c r="H5276" s="41"/>
      <c r="I5276" s="45"/>
      <c r="J5276" s="45"/>
      <c r="K5276" s="45"/>
      <c r="L5276" s="41"/>
      <c r="M5276" s="41"/>
      <c r="N5276" s="1"/>
    </row>
    <row r="5277" spans="2:14" s="1" customFormat="1" ht="19" collapsed="1" x14ac:dyDescent="0.15">
      <c r="B5277" s="83" cm="1">
        <f t="array" aca="1" ref="B5277" ca="1">MAX($B$2:OFFSET(B5277,-1,0)+1)</f>
        <v>86</v>
      </c>
      <c r="C5277" s="84" t="str">
        <f>UPPER(J5282) &amp;" / " &amp; K5282  &amp; " / " &amp; L5282 &amp; " / " &amp; H5282</f>
        <v xml:space="preserve"> /  /  / </v>
      </c>
      <c r="D5277" s="84"/>
      <c r="E5277" s="41"/>
      <c r="F5277" s="41"/>
      <c r="G5277" s="41"/>
      <c r="H5277" s="61" t="str">
        <f>IF(COUNTIF(E5279:E5335, "!")&gt;0, "!", "")</f>
        <v/>
      </c>
      <c r="I5277" s="18" t="s">
        <v>240</v>
      </c>
      <c r="J5277" s="2" t="s">
        <v>210</v>
      </c>
      <c r="K5277" s="18" t="s">
        <v>267</v>
      </c>
      <c r="L5277" s="42">
        <f>E5326</f>
        <v>1</v>
      </c>
      <c r="M5277" s="41"/>
    </row>
    <row r="5278" spans="2:14" s="1" customFormat="1" ht="4" hidden="1" customHeight="1" outlineLevel="1" x14ac:dyDescent="0.15">
      <c r="B5278" s="88"/>
      <c r="C5278" s="89"/>
      <c r="D5278" s="89"/>
      <c r="E5278" s="89"/>
      <c r="F5278" s="89"/>
      <c r="G5278" s="89"/>
      <c r="H5278" s="89"/>
      <c r="I5278" s="90"/>
      <c r="J5278" s="90"/>
      <c r="K5278" s="90"/>
      <c r="L5278" s="89"/>
      <c r="M5278" s="89"/>
    </row>
    <row r="5279" spans="2:14" ht="10" hidden="1" customHeight="1" outlineLevel="1" x14ac:dyDescent="0.15"/>
    <row r="5280" spans="2:14" ht="15" hidden="1" customHeight="1" outlineLevel="1" x14ac:dyDescent="0.15">
      <c r="D5280" s="1"/>
      <c r="E5280" s="1"/>
      <c r="H5280" s="4" t="s">
        <v>1</v>
      </c>
      <c r="J5280" s="4" t="s">
        <v>0</v>
      </c>
      <c r="K5280" s="4" t="s">
        <v>209</v>
      </c>
      <c r="L5280" s="4" t="s">
        <v>264</v>
      </c>
    </row>
    <row r="5281" spans="2:13" ht="5" hidden="1" customHeight="1" outlineLevel="1" x14ac:dyDescent="0.15">
      <c r="D5281" s="1"/>
      <c r="E5281" s="1"/>
      <c r="H5281" s="1"/>
      <c r="J5281" s="1"/>
      <c r="K5281" s="1"/>
      <c r="L5281" s="1"/>
    </row>
    <row r="5282" spans="2:13" ht="15" hidden="1" customHeight="1" outlineLevel="1" x14ac:dyDescent="0.15">
      <c r="D5282" s="9" t="s">
        <v>2</v>
      </c>
      <c r="E5282" s="1"/>
      <c r="H5282" s="2"/>
      <c r="J5282" s="2"/>
      <c r="K5282" s="2"/>
      <c r="L5282" s="2"/>
    </row>
    <row r="5283" spans="2:13" hidden="1" outlineLevel="1" x14ac:dyDescent="0.15">
      <c r="D5283" s="1"/>
      <c r="E5283" s="1"/>
      <c r="F5283" s="1"/>
      <c r="H5283" s="1"/>
      <c r="I5283" s="1"/>
      <c r="J5283" s="1"/>
      <c r="K5283" s="1"/>
      <c r="L5283" s="1"/>
    </row>
    <row r="5284" spans="2:13" s="1" customFormat="1" ht="18" hidden="1" customHeight="1" outlineLevel="1" x14ac:dyDescent="0.15">
      <c r="B5284" s="7"/>
      <c r="C5284" s="91" t="s">
        <v>3</v>
      </c>
      <c r="D5284" s="91"/>
      <c r="E5284" s="91"/>
      <c r="F5284" s="92"/>
      <c r="G5284" s="92"/>
      <c r="H5284" s="92" t="s">
        <v>4</v>
      </c>
      <c r="I5284" s="92" t="s">
        <v>5</v>
      </c>
      <c r="J5284" s="92" t="s">
        <v>6</v>
      </c>
      <c r="K5284" s="92" t="s">
        <v>257</v>
      </c>
      <c r="L5284" s="92" t="s">
        <v>258</v>
      </c>
      <c r="M5284" s="92"/>
    </row>
    <row r="5285" spans="2:13" ht="10" hidden="1" customHeight="1" outlineLevel="1" x14ac:dyDescent="0.15">
      <c r="H5285" s="1"/>
      <c r="I5285" s="1"/>
      <c r="J5285" s="1"/>
      <c r="K5285" s="1"/>
      <c r="L5285" s="1"/>
    </row>
    <row r="5286" spans="2:13" s="1" customFormat="1" ht="15" hidden="1" customHeight="1" outlineLevel="1" x14ac:dyDescent="0.15">
      <c r="B5286" s="7"/>
      <c r="D5286" s="9" t="s">
        <v>3</v>
      </c>
      <c r="F5286" s="17" t="s">
        <v>321</v>
      </c>
      <c r="H5286" s="22"/>
      <c r="I5286" s="22"/>
      <c r="J5286" s="22"/>
      <c r="K5286" s="22"/>
      <c r="L5286" s="22"/>
    </row>
    <row r="5287" spans="2:13" ht="4" hidden="1" customHeight="1" outlineLevel="1" x14ac:dyDescent="0.15">
      <c r="D5287" s="1"/>
      <c r="E5287" s="1"/>
      <c r="F5287" s="1"/>
      <c r="H5287" s="1"/>
      <c r="I5287" s="1"/>
      <c r="J5287" s="1"/>
      <c r="K5287" s="1"/>
      <c r="L5287" s="1"/>
    </row>
    <row r="5288" spans="2:13" s="1" customFormat="1" ht="15" hidden="1" customHeight="1" outlineLevel="1" x14ac:dyDescent="0.15">
      <c r="B5288" s="7"/>
      <c r="D5288" s="9" t="s">
        <v>246</v>
      </c>
      <c r="F5288" s="8" t="str">
        <f>F5290 &amp; ":" &amp; F5286</f>
        <v>USD:[currency code]</v>
      </c>
      <c r="H5288" s="24"/>
      <c r="I5288" s="24"/>
      <c r="J5288" s="24"/>
      <c r="K5288" s="24"/>
      <c r="L5288" s="24"/>
    </row>
    <row r="5289" spans="2:13" ht="4" hidden="1" customHeight="1" outlineLevel="1" x14ac:dyDescent="0.15">
      <c r="D5289" s="1"/>
      <c r="E5289" s="1"/>
      <c r="F5289" s="1"/>
      <c r="H5289" s="1"/>
      <c r="I5289" s="1"/>
      <c r="J5289" s="1"/>
      <c r="K5289" s="1"/>
      <c r="L5289" s="1"/>
    </row>
    <row r="5290" spans="2:13" s="1" customFormat="1" ht="15" hidden="1" customHeight="1" outlineLevel="1" x14ac:dyDescent="0.15">
      <c r="B5290" s="7"/>
      <c r="D5290" s="9" t="s">
        <v>16</v>
      </c>
      <c r="F5290" s="8" t="str">
        <f>ReportingCurrency</f>
        <v>USD</v>
      </c>
      <c r="H5290" s="28">
        <f>IF(H5288=0, 0, H5286/H5288)</f>
        <v>0</v>
      </c>
      <c r="I5290" s="28">
        <f>IF(I5288=0, 0, I5286/I5288)</f>
        <v>0</v>
      </c>
      <c r="J5290" s="28">
        <f>IF(J5288=0, 0, J5286/J5288)</f>
        <v>0</v>
      </c>
      <c r="K5290" s="28">
        <f>IF(K5288=0, 0, K5286/K5288)</f>
        <v>0</v>
      </c>
      <c r="L5290" s="28">
        <f>IF(L5288=0, 0, L5286/L5288)</f>
        <v>0</v>
      </c>
    </row>
    <row r="5291" spans="2:13" ht="4" hidden="1" customHeight="1" outlineLevel="1" x14ac:dyDescent="0.15">
      <c r="D5291" s="1"/>
      <c r="E5291" s="1"/>
      <c r="F5291" s="1"/>
      <c r="H5291" s="1"/>
      <c r="I5291" s="1"/>
      <c r="J5291" s="1"/>
      <c r="K5291" s="1"/>
      <c r="L5291" s="1"/>
    </row>
    <row r="5292" spans="2:13" s="1" customFormat="1" ht="15" hidden="1" customHeight="1" outlineLevel="1" x14ac:dyDescent="0.15">
      <c r="B5292" s="7"/>
      <c r="D5292" s="9" t="s">
        <v>253</v>
      </c>
      <c r="F5292" s="8" t="s">
        <v>254</v>
      </c>
      <c r="H5292" s="2"/>
      <c r="I5292" s="2"/>
      <c r="J5292" s="2"/>
      <c r="K5292" s="2"/>
      <c r="L5292" s="2"/>
    </row>
    <row r="5293" spans="2:13" ht="4" hidden="1" customHeight="1" outlineLevel="1" x14ac:dyDescent="0.15">
      <c r="D5293" s="1"/>
      <c r="E5293" s="1"/>
      <c r="F5293" s="1"/>
      <c r="H5293" s="1"/>
      <c r="I5293" s="1"/>
      <c r="J5293" s="1"/>
      <c r="K5293" s="1"/>
      <c r="L5293" s="1"/>
    </row>
    <row r="5294" spans="2:13" s="1" customFormat="1" ht="15" hidden="1" customHeight="1" outlineLevel="1" x14ac:dyDescent="0.15">
      <c r="B5294" s="7"/>
      <c r="D5294" s="9" t="s">
        <v>280</v>
      </c>
      <c r="F5294" s="8" t="s">
        <v>255</v>
      </c>
      <c r="H5294" s="25"/>
      <c r="I5294" s="25"/>
      <c r="J5294" s="25"/>
      <c r="K5294" s="25"/>
      <c r="L5294" s="25"/>
    </row>
    <row r="5295" spans="2:13" hidden="1" outlineLevel="1" x14ac:dyDescent="0.15">
      <c r="D5295" s="1"/>
      <c r="E5295" s="1"/>
      <c r="F5295" s="1"/>
      <c r="H5295" s="1"/>
      <c r="I5295" s="1"/>
      <c r="J5295" s="1"/>
      <c r="K5295" s="1"/>
      <c r="L5295" s="1"/>
    </row>
    <row r="5296" spans="2:13" s="1" customFormat="1" ht="18" hidden="1" customHeight="1" outlineLevel="1" x14ac:dyDescent="0.15">
      <c r="B5296" s="7"/>
      <c r="C5296" s="91" t="s">
        <v>311</v>
      </c>
      <c r="D5296" s="91"/>
      <c r="E5296" s="91"/>
      <c r="F5296" s="92"/>
      <c r="G5296" s="92"/>
      <c r="H5296" s="92" t="s">
        <v>4</v>
      </c>
      <c r="I5296" s="92" t="s">
        <v>5</v>
      </c>
      <c r="J5296" s="92" t="s">
        <v>6</v>
      </c>
      <c r="K5296" s="92" t="s">
        <v>257</v>
      </c>
      <c r="L5296" s="92" t="s">
        <v>258</v>
      </c>
      <c r="M5296" s="92"/>
    </row>
    <row r="5297" spans="2:13" ht="10" hidden="1" customHeight="1" outlineLevel="1" x14ac:dyDescent="0.15">
      <c r="H5297" s="1"/>
      <c r="I5297" s="1"/>
      <c r="J5297" s="1"/>
      <c r="K5297" s="1"/>
      <c r="L5297" s="1"/>
    </row>
    <row r="5298" spans="2:13" s="1" customFormat="1" ht="15" hidden="1" customHeight="1" outlineLevel="1" x14ac:dyDescent="0.15">
      <c r="B5298" s="7"/>
      <c r="C5298" s="62"/>
      <c r="D5298" s="9" t="s">
        <v>318</v>
      </c>
      <c r="E5298"/>
      <c r="F5298" s="58" t="str">
        <f>F5286</f>
        <v>[currency code]</v>
      </c>
      <c r="H5298" s="23"/>
      <c r="I5298" s="23"/>
      <c r="J5298" s="23"/>
      <c r="K5298" s="23"/>
      <c r="L5298" s="23"/>
    </row>
    <row r="5299" spans="2:13" ht="10" hidden="1" customHeight="1" outlineLevel="1" x14ac:dyDescent="0.15">
      <c r="D5299" s="1"/>
      <c r="F5299" s="1"/>
      <c r="H5299" s="1"/>
      <c r="I5299" s="1"/>
      <c r="J5299" s="1"/>
      <c r="K5299" s="1"/>
      <c r="L5299" s="1"/>
    </row>
    <row r="5300" spans="2:13" ht="15" hidden="1" customHeight="1" outlineLevel="1" x14ac:dyDescent="0.15">
      <c r="D5300" s="60"/>
      <c r="F5300" s="1"/>
      <c r="H5300" s="98" t="s">
        <v>312</v>
      </c>
      <c r="I5300" s="1"/>
      <c r="J5300" s="1"/>
      <c r="K5300" s="1"/>
      <c r="L5300" s="1"/>
    </row>
    <row r="5301" spans="2:13" s="1" customFormat="1" ht="15" hidden="1" customHeight="1" outlineLevel="1" x14ac:dyDescent="0.15">
      <c r="B5301" s="7"/>
      <c r="D5301" s="9" t="s">
        <v>319</v>
      </c>
      <c r="E5301"/>
      <c r="F5301" s="8" t="str">
        <f t="shared" ref="F5301" si="170">ReportingCurrency</f>
        <v>USD</v>
      </c>
      <c r="H5301" s="28">
        <f>IF(H5288=0, 0, H5298/H5288)</f>
        <v>0</v>
      </c>
      <c r="I5301" s="28">
        <f>IF(I5288=0, 0, I5298/I5288)</f>
        <v>0</v>
      </c>
      <c r="J5301" s="28">
        <f>IF(J5288=0, 0, J5298/J5288)</f>
        <v>0</v>
      </c>
      <c r="K5301" s="28">
        <f>IF(K5288=0, 0, K5298/K5288)</f>
        <v>0</v>
      </c>
      <c r="L5301" s="28">
        <f>IF(L5288=0, 0, L5298/L5288)</f>
        <v>0</v>
      </c>
    </row>
    <row r="5302" spans="2:13" hidden="1" outlineLevel="1" x14ac:dyDescent="0.15"/>
    <row r="5303" spans="2:13" s="1" customFormat="1" ht="18" hidden="1" customHeight="1" outlineLevel="1" x14ac:dyDescent="0.15">
      <c r="B5303" s="7"/>
      <c r="C5303" s="91" t="s">
        <v>8</v>
      </c>
      <c r="D5303" s="91"/>
      <c r="E5303" s="91"/>
      <c r="F5303" s="92"/>
      <c r="G5303" s="92"/>
      <c r="H5303" s="92" t="s">
        <v>4</v>
      </c>
      <c r="I5303" s="92" t="s">
        <v>5</v>
      </c>
      <c r="J5303" s="92" t="s">
        <v>6</v>
      </c>
      <c r="K5303" s="92" t="s">
        <v>257</v>
      </c>
      <c r="L5303" s="92" t="s">
        <v>258</v>
      </c>
      <c r="M5303" s="92"/>
    </row>
    <row r="5304" spans="2:13" ht="10" hidden="1" customHeight="1" outlineLevel="1" x14ac:dyDescent="0.15">
      <c r="H5304" s="1"/>
      <c r="I5304" s="1"/>
      <c r="J5304" s="1"/>
      <c r="K5304" s="1"/>
      <c r="L5304" s="1"/>
    </row>
    <row r="5305" spans="2:13" ht="15" hidden="1" customHeight="1" outlineLevel="1" x14ac:dyDescent="0.15">
      <c r="D5305" s="9" t="s">
        <v>8</v>
      </c>
      <c r="F5305" s="1"/>
      <c r="H5305" s="99" t="str" cm="1">
        <f t="array" ref="H5305">IF(OR(E5306:E5307 = "!"), "Red alert = missing data","")</f>
        <v/>
      </c>
      <c r="I5305" s="1"/>
      <c r="J5305" s="1"/>
      <c r="K5305" s="1"/>
      <c r="L5305" s="1"/>
    </row>
    <row r="5306" spans="2:13" s="1" customFormat="1" ht="15" hidden="1" customHeight="1" outlineLevel="1" x14ac:dyDescent="0.15">
      <c r="B5306" s="7"/>
      <c r="D5306" s="59" t="s">
        <v>309</v>
      </c>
      <c r="E5306" s="61" t="str" cm="1">
        <f t="array" ref="E5306">IF(MAX((H5301:L5301&gt;=H5290:L5290) * (H5301:L5301 &lt;&gt; 0) * (H5306:L5306=0)) &gt;0, "!", "")</f>
        <v/>
      </c>
      <c r="F5306" s="8" t="s">
        <v>18</v>
      </c>
      <c r="H5306" s="23"/>
      <c r="I5306" s="23"/>
      <c r="J5306" s="23"/>
      <c r="K5306" s="23"/>
      <c r="L5306" s="23"/>
    </row>
    <row r="5307" spans="2:13" s="1" customFormat="1" ht="15" hidden="1" customHeight="1" outlineLevel="1" x14ac:dyDescent="0.15">
      <c r="B5307" s="7"/>
      <c r="D5307" s="59" t="s">
        <v>310</v>
      </c>
      <c r="E5307" s="61" t="str" cm="1">
        <f t="array" ref="E5307">IF(MAX((H5301:L5301&lt;H5290:L5290) * (H5301:L5301 &lt;&gt; 0) * (H5307:L5307=0)) &gt;0, "!", "")</f>
        <v/>
      </c>
      <c r="F5307" s="8" t="s">
        <v>18</v>
      </c>
      <c r="H5307" s="23"/>
      <c r="I5307" s="23"/>
      <c r="J5307" s="23"/>
      <c r="K5307" s="23"/>
      <c r="L5307" s="23"/>
    </row>
    <row r="5308" spans="2:13" s="1" customFormat="1" ht="15" hidden="1" customHeight="1" outlineLevel="1" x14ac:dyDescent="0.15">
      <c r="B5308" s="7"/>
      <c r="D5308" s="59" t="s">
        <v>305</v>
      </c>
      <c r="E5308"/>
      <c r="F5308" s="8" t="s">
        <v>18</v>
      </c>
      <c r="H5308" s="29">
        <f>H5306+IF(H5301&lt;H5290, H5307, 0)</f>
        <v>0</v>
      </c>
      <c r="I5308" s="29">
        <f>I5306+IF(I5301&lt;I5290, I5307, 0)</f>
        <v>0</v>
      </c>
      <c r="J5308" s="29">
        <f>J5306+IF(J5301&lt;J5290, J5307, 0)</f>
        <v>0</v>
      </c>
      <c r="K5308" s="29">
        <f>K5306+IF(K5301&lt;K5290, K5307, 0)</f>
        <v>0</v>
      </c>
      <c r="L5308" s="29">
        <f>L5306+IF(L5301&lt;L5290, L5307, 0)</f>
        <v>0</v>
      </c>
    </row>
    <row r="5309" spans="2:13" hidden="1" outlineLevel="1" x14ac:dyDescent="0.15">
      <c r="D5309" s="1"/>
      <c r="E5309" s="1"/>
      <c r="F5309" s="1"/>
      <c r="H5309" s="1"/>
      <c r="I5309" s="1"/>
      <c r="J5309" s="1"/>
      <c r="K5309" s="1"/>
      <c r="L5309" s="1"/>
    </row>
    <row r="5310" spans="2:13" s="1" customFormat="1" ht="18" hidden="1" customHeight="1" outlineLevel="1" x14ac:dyDescent="0.15">
      <c r="B5310" s="7"/>
      <c r="C5310" s="91" t="s">
        <v>10</v>
      </c>
      <c r="D5310" s="91"/>
      <c r="E5310" s="91"/>
      <c r="F5310" s="92"/>
      <c r="G5310" s="92"/>
      <c r="H5310" s="97" t="s">
        <v>4</v>
      </c>
      <c r="I5310" s="92" t="s">
        <v>5</v>
      </c>
      <c r="J5310" s="92" t="s">
        <v>6</v>
      </c>
      <c r="K5310" s="92" t="s">
        <v>257</v>
      </c>
      <c r="L5310" s="92" t="s">
        <v>258</v>
      </c>
      <c r="M5310" s="92"/>
    </row>
    <row r="5311" spans="2:13" ht="10" hidden="1" customHeight="1" outlineLevel="1" x14ac:dyDescent="0.15"/>
    <row r="5312" spans="2:13" s="1" customFormat="1" ht="15" hidden="1" customHeight="1" outlineLevel="1" x14ac:dyDescent="0.15">
      <c r="B5312" s="7"/>
      <c r="D5312" s="9" t="s">
        <v>17</v>
      </c>
      <c r="F5312" s="8" t="s">
        <v>9</v>
      </c>
      <c r="H5312" s="29">
        <f>H5308</f>
        <v>0</v>
      </c>
      <c r="I5312" s="29">
        <f>I5308</f>
        <v>0</v>
      </c>
      <c r="J5312" s="29">
        <f>J5308</f>
        <v>0</v>
      </c>
      <c r="K5312" s="29">
        <f>K5308</f>
        <v>0</v>
      </c>
      <c r="L5312" s="29">
        <f>L5308</f>
        <v>0</v>
      </c>
    </row>
    <row r="5313" spans="2:13" ht="4" hidden="1" customHeight="1" outlineLevel="1" x14ac:dyDescent="0.15">
      <c r="D5313" s="9"/>
      <c r="F5313" s="1"/>
      <c r="H5313" s="1"/>
      <c r="I5313" s="1"/>
      <c r="J5313" s="1"/>
      <c r="K5313" s="1"/>
      <c r="L5313" s="1"/>
    </row>
    <row r="5314" spans="2:13" s="1" customFormat="1" ht="15" hidden="1" customHeight="1" outlineLevel="1" x14ac:dyDescent="0.15">
      <c r="B5314" s="7"/>
      <c r="D5314" s="9" t="s">
        <v>249</v>
      </c>
      <c r="F5314" s="8" t="s">
        <v>9</v>
      </c>
      <c r="H5314" s="29">
        <f>IF(H5301&lt;H5290, H5307, 0)</f>
        <v>0</v>
      </c>
      <c r="I5314" s="29">
        <f>IF(I5301&lt;I5290, I5307, 0)</f>
        <v>0</v>
      </c>
      <c r="J5314" s="29">
        <f>IF(J5301&lt;J5290, J5307, 0)</f>
        <v>0</v>
      </c>
      <c r="K5314" s="29">
        <f>IF(K5301&lt;K5290, K5307, 0)</f>
        <v>0</v>
      </c>
      <c r="L5314" s="29">
        <f>IF(L5301&lt;L5290, L5307, 0)</f>
        <v>0</v>
      </c>
    </row>
    <row r="5315" spans="2:13" ht="4" hidden="1" customHeight="1" outlineLevel="1" x14ac:dyDescent="0.15">
      <c r="D5315" s="9"/>
      <c r="F5315" s="1"/>
      <c r="H5315" s="1"/>
      <c r="I5315" s="1"/>
      <c r="J5315" s="1"/>
      <c r="K5315" s="1"/>
      <c r="L5315" s="1"/>
    </row>
    <row r="5316" spans="2:13" s="1" customFormat="1" ht="15" hidden="1" customHeight="1" outlineLevel="1" x14ac:dyDescent="0.15">
      <c r="B5316" s="7"/>
      <c r="D5316" s="9" t="s">
        <v>11</v>
      </c>
      <c r="F5316" s="8" t="str">
        <f>ReportingCurrencyUnitLables</f>
        <v>USD 000s</v>
      </c>
      <c r="H5316" s="29">
        <f>H5290 * H5308 / 1000</f>
        <v>0</v>
      </c>
      <c r="I5316" s="29">
        <f>I5290 * I5308 / 1000</f>
        <v>0</v>
      </c>
      <c r="J5316" s="29">
        <f>J5290 * J5308 / 1000</f>
        <v>0</v>
      </c>
      <c r="K5316" s="29">
        <f>K5290 * K5308 / 1000</f>
        <v>0</v>
      </c>
      <c r="L5316" s="29">
        <f>L5290 * L5308 / 1000</f>
        <v>0</v>
      </c>
    </row>
    <row r="5317" spans="2:13" ht="4" hidden="1" customHeight="1" outlineLevel="1" x14ac:dyDescent="0.15">
      <c r="D5317" s="9"/>
      <c r="F5317" s="1"/>
      <c r="H5317" s="1"/>
      <c r="I5317" s="1"/>
      <c r="J5317" s="1"/>
      <c r="K5317" s="1"/>
      <c r="L5317" s="1"/>
    </row>
    <row r="5318" spans="2:13" s="1" customFormat="1" ht="15" hidden="1" customHeight="1" outlineLevel="1" x14ac:dyDescent="0.15">
      <c r="B5318" s="7"/>
      <c r="D5318" s="9" t="s">
        <v>13</v>
      </c>
      <c r="F5318" s="8" t="s">
        <v>14</v>
      </c>
      <c r="H5318" s="30">
        <f>IF(H5312=0,0,H5314 / H5312)</f>
        <v>0</v>
      </c>
      <c r="I5318" s="30">
        <f>IF(I5312=0,0,I5314 / I5312)</f>
        <v>0</v>
      </c>
      <c r="J5318" s="30">
        <f>IF(J5312=0,0,J5314 / J5312)</f>
        <v>0</v>
      </c>
      <c r="K5318" s="30">
        <f>IF(K5312=0,0,K5314 / K5312)</f>
        <v>0</v>
      </c>
      <c r="L5318" s="30">
        <f>IF(L5312=0,0,L5314 / L5312)</f>
        <v>0</v>
      </c>
    </row>
    <row r="5319" spans="2:13" ht="4" hidden="1" customHeight="1" outlineLevel="1" x14ac:dyDescent="0.15">
      <c r="D5319" s="9"/>
      <c r="F5319" s="1"/>
      <c r="H5319" s="1"/>
      <c r="I5319" s="1"/>
      <c r="J5319" s="1"/>
      <c r="K5319" s="1"/>
      <c r="L5319" s="1"/>
    </row>
    <row r="5320" spans="2:13" ht="15" hidden="1" customHeight="1" outlineLevel="1" x14ac:dyDescent="0.15">
      <c r="D5320" s="9" t="s">
        <v>302</v>
      </c>
      <c r="F5320" s="8" t="str">
        <f>ReportingCurrencyUnitLables</f>
        <v>USD 000s</v>
      </c>
      <c r="G5320" s="1"/>
      <c r="H5320" s="29">
        <f>MAX(0, H5290-H5301) * H5314 / 1000</f>
        <v>0</v>
      </c>
      <c r="I5320" s="29">
        <f t="shared" ref="I5320:L5320" si="171">MAX(0, I5290-I5301) * I5314 / 1000</f>
        <v>0</v>
      </c>
      <c r="J5320" s="29">
        <f t="shared" si="171"/>
        <v>0</v>
      </c>
      <c r="K5320" s="29">
        <f t="shared" si="171"/>
        <v>0</v>
      </c>
      <c r="L5320" s="29">
        <f t="shared" si="171"/>
        <v>0</v>
      </c>
    </row>
    <row r="5321" spans="2:13" ht="4" hidden="1" customHeight="1" outlineLevel="1" x14ac:dyDescent="0.15">
      <c r="D5321" s="9"/>
      <c r="F5321" s="1"/>
      <c r="H5321" s="1"/>
      <c r="I5321" s="1"/>
      <c r="J5321" s="1"/>
      <c r="K5321" s="1"/>
      <c r="L5321" s="1"/>
    </row>
    <row r="5322" spans="2:13" s="1" customFormat="1" ht="15" hidden="1" customHeight="1" outlineLevel="1" x14ac:dyDescent="0.15">
      <c r="B5322" s="7"/>
      <c r="D5322" s="9" t="s">
        <v>252</v>
      </c>
      <c r="F5322" s="8" t="s">
        <v>250</v>
      </c>
      <c r="H5322" s="30">
        <f>IF(H5316=0, 0, H5320/H5316)</f>
        <v>0</v>
      </c>
      <c r="I5322" s="30">
        <f>IF(I5316=0, 0, I5320/I5316)</f>
        <v>0</v>
      </c>
      <c r="J5322" s="30">
        <f>IF(J5316=0, 0, J5320/J5316)</f>
        <v>0</v>
      </c>
      <c r="K5322" s="30">
        <f>IF(K5316=0, 0, K5320/K5316)</f>
        <v>0</v>
      </c>
      <c r="L5322" s="30">
        <f>IF(L5316=0, 0, L5320/L5316)</f>
        <v>0</v>
      </c>
    </row>
    <row r="5323" spans="2:13" ht="4" hidden="1" customHeight="1" outlineLevel="1" x14ac:dyDescent="0.15">
      <c r="D5323" s="9"/>
      <c r="F5323" s="1"/>
      <c r="H5323" s="1"/>
      <c r="I5323" s="1"/>
      <c r="J5323" s="1"/>
      <c r="K5323" s="1"/>
      <c r="L5323" s="1"/>
    </row>
    <row r="5324" spans="2:13" s="1" customFormat="1" ht="15" hidden="1" customHeight="1" outlineLevel="1" x14ac:dyDescent="0.15">
      <c r="B5324" s="7"/>
      <c r="C5324" s="7"/>
      <c r="D5324" s="9" t="s">
        <v>251</v>
      </c>
      <c r="F5324" s="8" t="s">
        <v>259</v>
      </c>
      <c r="H5324" s="31"/>
      <c r="I5324" s="30">
        <f>IF(H5322=0, 0, -(I5322-H5322) / H5322)</f>
        <v>0</v>
      </c>
      <c r="J5324" s="30">
        <f>IF(I5322=0, 0, -(J5322-I5322) / I5322)</f>
        <v>0</v>
      </c>
      <c r="K5324" s="30">
        <f>IF(J5322=0, 0, -(K5322-J5322) / J5322)</f>
        <v>0</v>
      </c>
      <c r="L5324" s="30">
        <f>IF(K5322=0, 0, -(L5322-K5322) / K5322)</f>
        <v>0</v>
      </c>
    </row>
    <row r="5325" spans="2:13" hidden="1" outlineLevel="1" x14ac:dyDescent="0.15"/>
    <row r="5326" spans="2:13" s="1" customFormat="1" ht="18" hidden="1" customHeight="1" outlineLevel="1" x14ac:dyDescent="0.15">
      <c r="B5326" s="7"/>
      <c r="C5326" s="91" t="s">
        <v>241</v>
      </c>
      <c r="D5326" s="91"/>
      <c r="E5326" s="93">
        <f>IF(AND(J5277 = "Yes", OR(ISBLANK(Worker_Type_Filter), Worker_Type_Filter = H5282),
 OR(ISBLANK(Country_Filter), Country_Filter = J5282)), 1, 0)</f>
        <v>1</v>
      </c>
      <c r="F5326" s="92"/>
      <c r="G5326" s="92"/>
      <c r="H5326" s="92" t="s">
        <v>4</v>
      </c>
      <c r="I5326" s="92" t="s">
        <v>5</v>
      </c>
      <c r="J5326" s="92" t="s">
        <v>6</v>
      </c>
      <c r="K5326" s="92" t="s">
        <v>257</v>
      </c>
      <c r="L5326" s="92" t="s">
        <v>258</v>
      </c>
      <c r="M5326" s="92"/>
    </row>
    <row r="5327" spans="2:13" ht="10" hidden="1" customHeight="1" outlineLevel="1" x14ac:dyDescent="0.15">
      <c r="C5327" s="43" t="s">
        <v>248</v>
      </c>
    </row>
    <row r="5328" spans="2:13" ht="4" hidden="1" customHeight="1" outlineLevel="1" x14ac:dyDescent="0.15"/>
    <row r="5329" spans="2:14" s="1" customFormat="1" ht="15" hidden="1" customHeight="1" outlineLevel="1" x14ac:dyDescent="0.15">
      <c r="B5329" s="7"/>
      <c r="C5329" s="19">
        <v>1</v>
      </c>
      <c r="D5329" s="9" t="s">
        <v>17</v>
      </c>
      <c r="F5329" s="8" t="s">
        <v>9</v>
      </c>
      <c r="H5329" s="29">
        <f>H5312 * $E5326</f>
        <v>0</v>
      </c>
      <c r="I5329" s="29">
        <f>I5312 * $E5326</f>
        <v>0</v>
      </c>
      <c r="J5329" s="29">
        <f>J5312 * $E5326</f>
        <v>0</v>
      </c>
      <c r="K5329" s="29">
        <f>K5312 * $E5326</f>
        <v>0</v>
      </c>
      <c r="L5329" s="29">
        <f>L5312 * $E5326</f>
        <v>0</v>
      </c>
    </row>
    <row r="5330" spans="2:14" ht="4" hidden="1" customHeight="1" outlineLevel="1" x14ac:dyDescent="0.15">
      <c r="D5330" s="9"/>
      <c r="F5330" s="1"/>
      <c r="H5330" s="1"/>
      <c r="I5330" s="1"/>
      <c r="J5330" s="1"/>
      <c r="K5330" s="1"/>
      <c r="L5330" s="1"/>
    </row>
    <row r="5331" spans="2:14" s="1" customFormat="1" ht="15" hidden="1" customHeight="1" outlineLevel="1" x14ac:dyDescent="0.15">
      <c r="B5331" s="7"/>
      <c r="C5331" s="19">
        <v>2</v>
      </c>
      <c r="D5331" s="9" t="s">
        <v>249</v>
      </c>
      <c r="F5331" s="8" t="s">
        <v>9</v>
      </c>
      <c r="H5331" s="29">
        <f>H5314 * $E5326</f>
        <v>0</v>
      </c>
      <c r="I5331" s="29">
        <f>I5314 * $E5326</f>
        <v>0</v>
      </c>
      <c r="J5331" s="29">
        <f>J5314 * $E5326</f>
        <v>0</v>
      </c>
      <c r="K5331" s="29">
        <f>K5314 * $E5326</f>
        <v>0</v>
      </c>
      <c r="L5331" s="29">
        <f>L5314 * $E5326</f>
        <v>0</v>
      </c>
    </row>
    <row r="5332" spans="2:14" ht="4" hidden="1" customHeight="1" outlineLevel="1" x14ac:dyDescent="0.15">
      <c r="D5332" s="9"/>
      <c r="F5332" s="1"/>
      <c r="H5332" s="1"/>
      <c r="I5332" s="1"/>
      <c r="J5332" s="1"/>
      <c r="K5332" s="1"/>
      <c r="L5332" s="1"/>
    </row>
    <row r="5333" spans="2:14" s="1" customFormat="1" ht="15" hidden="1" customHeight="1" outlineLevel="1" x14ac:dyDescent="0.15">
      <c r="B5333" s="7"/>
      <c r="C5333" s="19">
        <v>3</v>
      </c>
      <c r="D5333" s="9" t="s">
        <v>11</v>
      </c>
      <c r="F5333" s="8" t="str">
        <f>ReportingCurrencyUnitLables</f>
        <v>USD 000s</v>
      </c>
      <c r="H5333" s="29">
        <f>H5316 * $E5326</f>
        <v>0</v>
      </c>
      <c r="I5333" s="29">
        <f>I5316 * $E5326</f>
        <v>0</v>
      </c>
      <c r="J5333" s="29">
        <f>J5316 * $E5326</f>
        <v>0</v>
      </c>
      <c r="K5333" s="29">
        <f>K5316 * $E5326</f>
        <v>0</v>
      </c>
      <c r="L5333" s="29">
        <f>L5316 * $E5326</f>
        <v>0</v>
      </c>
    </row>
    <row r="5334" spans="2:14" ht="4" hidden="1" customHeight="1" outlineLevel="1" x14ac:dyDescent="0.15">
      <c r="D5334" s="9"/>
      <c r="F5334" s="1"/>
      <c r="H5334" s="1"/>
      <c r="I5334" s="1"/>
      <c r="J5334" s="1"/>
      <c r="K5334" s="1"/>
      <c r="L5334" s="1"/>
    </row>
    <row r="5335" spans="2:14" s="1" customFormat="1" ht="15" hidden="1" customHeight="1" outlineLevel="1" x14ac:dyDescent="0.15">
      <c r="B5335" s="7"/>
      <c r="C5335" s="19">
        <v>4</v>
      </c>
      <c r="D5335" s="9" t="s">
        <v>256</v>
      </c>
      <c r="F5335" s="8" t="str">
        <f>ReportingCurrencyUnitLables</f>
        <v>USD 000s</v>
      </c>
      <c r="H5335" s="29">
        <f>H5320 * $E5326</f>
        <v>0</v>
      </c>
      <c r="I5335" s="29">
        <f>I5320 * $E5326</f>
        <v>0</v>
      </c>
      <c r="J5335" s="29">
        <f>J5320 * $E5326</f>
        <v>0</v>
      </c>
      <c r="K5335" s="29">
        <f>K5320 * $E5326</f>
        <v>0</v>
      </c>
      <c r="L5335" s="29">
        <f>L5320 * $E5326</f>
        <v>0</v>
      </c>
    </row>
    <row r="5336" spans="2:14" ht="4" hidden="1" customHeight="1" outlineLevel="1" x14ac:dyDescent="0.15">
      <c r="D5336" s="9"/>
      <c r="F5336" s="1"/>
      <c r="H5336" s="1"/>
      <c r="I5336" s="1"/>
      <c r="J5336" s="1"/>
      <c r="K5336" s="1"/>
      <c r="L5336" s="1"/>
    </row>
    <row r="5337" spans="2:14" ht="10" hidden="1" customHeight="1" outlineLevel="1" x14ac:dyDescent="0.15">
      <c r="B5337" s="44"/>
      <c r="C5337" s="41"/>
      <c r="D5337" s="41"/>
      <c r="E5337" s="41"/>
      <c r="F5337" s="41"/>
      <c r="G5337" s="41"/>
      <c r="H5337" s="41"/>
      <c r="I5337" s="45"/>
      <c r="J5337" s="45"/>
      <c r="K5337" s="45"/>
      <c r="L5337" s="41"/>
      <c r="M5337" s="41"/>
      <c r="N5337" s="1"/>
    </row>
    <row r="5338" spans="2:14" ht="10" customHeight="1" x14ac:dyDescent="0.15">
      <c r="B5338" s="44"/>
      <c r="C5338" s="41"/>
      <c r="D5338" s="41"/>
      <c r="E5338" s="41"/>
      <c r="F5338" s="41"/>
      <c r="G5338" s="41"/>
      <c r="H5338" s="41"/>
      <c r="I5338" s="45"/>
      <c r="J5338" s="45"/>
      <c r="K5338" s="45"/>
      <c r="L5338" s="41"/>
      <c r="M5338" s="41"/>
      <c r="N5338" s="1"/>
    </row>
    <row r="5339" spans="2:14" s="1" customFormat="1" ht="19" collapsed="1" x14ac:dyDescent="0.15">
      <c r="B5339" s="83" cm="1">
        <f t="array" aca="1" ref="B5339" ca="1">MAX($B$2:OFFSET(B5339,-1,0)+1)</f>
        <v>87</v>
      </c>
      <c r="C5339" s="84" t="str">
        <f>UPPER(J5344) &amp;" / " &amp; K5344  &amp; " / " &amp; L5344 &amp; " / " &amp; H5344</f>
        <v xml:space="preserve"> /  /  / </v>
      </c>
      <c r="D5339" s="84"/>
      <c r="E5339" s="41"/>
      <c r="F5339" s="41"/>
      <c r="G5339" s="41"/>
      <c r="H5339" s="61" t="str">
        <f>IF(COUNTIF(E5341:E5397, "!")&gt;0, "!", "")</f>
        <v/>
      </c>
      <c r="I5339" s="18" t="s">
        <v>240</v>
      </c>
      <c r="J5339" s="2" t="s">
        <v>210</v>
      </c>
      <c r="K5339" s="18" t="s">
        <v>267</v>
      </c>
      <c r="L5339" s="42">
        <f>E5388</f>
        <v>1</v>
      </c>
      <c r="M5339" s="41"/>
    </row>
    <row r="5340" spans="2:14" s="1" customFormat="1" ht="4" hidden="1" customHeight="1" outlineLevel="1" x14ac:dyDescent="0.15">
      <c r="B5340" s="88"/>
      <c r="C5340" s="89"/>
      <c r="D5340" s="89"/>
      <c r="E5340" s="89"/>
      <c r="F5340" s="89"/>
      <c r="G5340" s="89"/>
      <c r="H5340" s="89"/>
      <c r="I5340" s="90"/>
      <c r="J5340" s="90"/>
      <c r="K5340" s="90"/>
      <c r="L5340" s="89"/>
      <c r="M5340" s="89"/>
    </row>
    <row r="5341" spans="2:14" ht="10" hidden="1" customHeight="1" outlineLevel="1" x14ac:dyDescent="0.15"/>
    <row r="5342" spans="2:14" ht="15" hidden="1" customHeight="1" outlineLevel="1" x14ac:dyDescent="0.15">
      <c r="D5342" s="1"/>
      <c r="E5342" s="1"/>
      <c r="H5342" s="4" t="s">
        <v>1</v>
      </c>
      <c r="J5342" s="4" t="s">
        <v>0</v>
      </c>
      <c r="K5342" s="4" t="s">
        <v>209</v>
      </c>
      <c r="L5342" s="4" t="s">
        <v>264</v>
      </c>
    </row>
    <row r="5343" spans="2:14" ht="5" hidden="1" customHeight="1" outlineLevel="1" x14ac:dyDescent="0.15">
      <c r="D5343" s="1"/>
      <c r="E5343" s="1"/>
      <c r="H5343" s="1"/>
      <c r="J5343" s="1"/>
      <c r="K5343" s="1"/>
      <c r="L5343" s="1"/>
    </row>
    <row r="5344" spans="2:14" ht="15" hidden="1" customHeight="1" outlineLevel="1" x14ac:dyDescent="0.15">
      <c r="D5344" s="9" t="s">
        <v>2</v>
      </c>
      <c r="E5344" s="1"/>
      <c r="H5344" s="2"/>
      <c r="J5344" s="2"/>
      <c r="K5344" s="2"/>
      <c r="L5344" s="2"/>
    </row>
    <row r="5345" spans="2:13" hidden="1" outlineLevel="1" x14ac:dyDescent="0.15">
      <c r="D5345" s="1"/>
      <c r="E5345" s="1"/>
      <c r="F5345" s="1"/>
      <c r="H5345" s="1"/>
      <c r="I5345" s="1"/>
      <c r="J5345" s="1"/>
      <c r="K5345" s="1"/>
      <c r="L5345" s="1"/>
    </row>
    <row r="5346" spans="2:13" s="1" customFormat="1" ht="18" hidden="1" customHeight="1" outlineLevel="1" x14ac:dyDescent="0.15">
      <c r="B5346" s="7"/>
      <c r="C5346" s="91" t="s">
        <v>3</v>
      </c>
      <c r="D5346" s="91"/>
      <c r="E5346" s="91"/>
      <c r="F5346" s="92"/>
      <c r="G5346" s="92"/>
      <c r="H5346" s="92" t="s">
        <v>4</v>
      </c>
      <c r="I5346" s="92" t="s">
        <v>5</v>
      </c>
      <c r="J5346" s="92" t="s">
        <v>6</v>
      </c>
      <c r="K5346" s="92" t="s">
        <v>257</v>
      </c>
      <c r="L5346" s="92" t="s">
        <v>258</v>
      </c>
      <c r="M5346" s="92"/>
    </row>
    <row r="5347" spans="2:13" ht="10" hidden="1" customHeight="1" outlineLevel="1" x14ac:dyDescent="0.15">
      <c r="H5347" s="1"/>
      <c r="I5347" s="1"/>
      <c r="J5347" s="1"/>
      <c r="K5347" s="1"/>
      <c r="L5347" s="1"/>
    </row>
    <row r="5348" spans="2:13" s="1" customFormat="1" ht="15" hidden="1" customHeight="1" outlineLevel="1" x14ac:dyDescent="0.15">
      <c r="B5348" s="7"/>
      <c r="D5348" s="9" t="s">
        <v>3</v>
      </c>
      <c r="F5348" s="17" t="s">
        <v>321</v>
      </c>
      <c r="H5348" s="22"/>
      <c r="I5348" s="22"/>
      <c r="J5348" s="22"/>
      <c r="K5348" s="22"/>
      <c r="L5348" s="22"/>
    </row>
    <row r="5349" spans="2:13" ht="4" hidden="1" customHeight="1" outlineLevel="1" x14ac:dyDescent="0.15">
      <c r="D5349" s="1"/>
      <c r="E5349" s="1"/>
      <c r="F5349" s="1"/>
      <c r="H5349" s="1"/>
      <c r="I5349" s="1"/>
      <c r="J5349" s="1"/>
      <c r="K5349" s="1"/>
      <c r="L5349" s="1"/>
    </row>
    <row r="5350" spans="2:13" s="1" customFormat="1" ht="15" hidden="1" customHeight="1" outlineLevel="1" x14ac:dyDescent="0.15">
      <c r="B5350" s="7"/>
      <c r="D5350" s="9" t="s">
        <v>246</v>
      </c>
      <c r="F5350" s="8" t="str">
        <f>F5352 &amp; ":" &amp; F5348</f>
        <v>USD:[currency code]</v>
      </c>
      <c r="H5350" s="24"/>
      <c r="I5350" s="24"/>
      <c r="J5350" s="24"/>
      <c r="K5350" s="24"/>
      <c r="L5350" s="24"/>
    </row>
    <row r="5351" spans="2:13" ht="4" hidden="1" customHeight="1" outlineLevel="1" x14ac:dyDescent="0.15">
      <c r="D5351" s="1"/>
      <c r="E5351" s="1"/>
      <c r="F5351" s="1"/>
      <c r="H5351" s="1"/>
      <c r="I5351" s="1"/>
      <c r="J5351" s="1"/>
      <c r="K5351" s="1"/>
      <c r="L5351" s="1"/>
    </row>
    <row r="5352" spans="2:13" s="1" customFormat="1" ht="15" hidden="1" customHeight="1" outlineLevel="1" x14ac:dyDescent="0.15">
      <c r="B5352" s="7"/>
      <c r="D5352" s="9" t="s">
        <v>16</v>
      </c>
      <c r="F5352" s="8" t="str">
        <f>ReportingCurrency</f>
        <v>USD</v>
      </c>
      <c r="H5352" s="28">
        <f>IF(H5350=0, 0, H5348/H5350)</f>
        <v>0</v>
      </c>
      <c r="I5352" s="28">
        <f>IF(I5350=0, 0, I5348/I5350)</f>
        <v>0</v>
      </c>
      <c r="J5352" s="28">
        <f>IF(J5350=0, 0, J5348/J5350)</f>
        <v>0</v>
      </c>
      <c r="K5352" s="28">
        <f>IF(K5350=0, 0, K5348/K5350)</f>
        <v>0</v>
      </c>
      <c r="L5352" s="28">
        <f>IF(L5350=0, 0, L5348/L5350)</f>
        <v>0</v>
      </c>
    </row>
    <row r="5353" spans="2:13" ht="4" hidden="1" customHeight="1" outlineLevel="1" x14ac:dyDescent="0.15">
      <c r="D5353" s="1"/>
      <c r="E5353" s="1"/>
      <c r="F5353" s="1"/>
      <c r="H5353" s="1"/>
      <c r="I5353" s="1"/>
      <c r="J5353" s="1"/>
      <c r="K5353" s="1"/>
      <c r="L5353" s="1"/>
    </row>
    <row r="5354" spans="2:13" s="1" customFormat="1" ht="15" hidden="1" customHeight="1" outlineLevel="1" x14ac:dyDescent="0.15">
      <c r="B5354" s="7"/>
      <c r="D5354" s="9" t="s">
        <v>253</v>
      </c>
      <c r="F5354" s="8" t="s">
        <v>254</v>
      </c>
      <c r="H5354" s="2"/>
      <c r="I5354" s="2"/>
      <c r="J5354" s="2"/>
      <c r="K5354" s="2"/>
      <c r="L5354" s="2"/>
    </row>
    <row r="5355" spans="2:13" ht="4" hidden="1" customHeight="1" outlineLevel="1" x14ac:dyDescent="0.15">
      <c r="D5355" s="1"/>
      <c r="E5355" s="1"/>
      <c r="F5355" s="1"/>
      <c r="H5355" s="1"/>
      <c r="I5355" s="1"/>
      <c r="J5355" s="1"/>
      <c r="K5355" s="1"/>
      <c r="L5355" s="1"/>
    </row>
    <row r="5356" spans="2:13" s="1" customFormat="1" ht="15" hidden="1" customHeight="1" outlineLevel="1" x14ac:dyDescent="0.15">
      <c r="B5356" s="7"/>
      <c r="D5356" s="9" t="s">
        <v>280</v>
      </c>
      <c r="F5356" s="8" t="s">
        <v>255</v>
      </c>
      <c r="H5356" s="25"/>
      <c r="I5356" s="25"/>
      <c r="J5356" s="25"/>
      <c r="K5356" s="25"/>
      <c r="L5356" s="25"/>
    </row>
    <row r="5357" spans="2:13" hidden="1" outlineLevel="1" x14ac:dyDescent="0.15">
      <c r="D5357" s="1"/>
      <c r="E5357" s="1"/>
      <c r="F5357" s="1"/>
      <c r="H5357" s="1"/>
      <c r="I5357" s="1"/>
      <c r="J5357" s="1"/>
      <c r="K5357" s="1"/>
      <c r="L5357" s="1"/>
    </row>
    <row r="5358" spans="2:13" s="1" customFormat="1" ht="18" hidden="1" customHeight="1" outlineLevel="1" x14ac:dyDescent="0.15">
      <c r="B5358" s="7"/>
      <c r="C5358" s="91" t="s">
        <v>311</v>
      </c>
      <c r="D5358" s="91"/>
      <c r="E5358" s="91"/>
      <c r="F5358" s="92"/>
      <c r="G5358" s="92"/>
      <c r="H5358" s="92" t="s">
        <v>4</v>
      </c>
      <c r="I5358" s="92" t="s">
        <v>5</v>
      </c>
      <c r="J5358" s="92" t="s">
        <v>6</v>
      </c>
      <c r="K5358" s="92" t="s">
        <v>257</v>
      </c>
      <c r="L5358" s="92" t="s">
        <v>258</v>
      </c>
      <c r="M5358" s="92"/>
    </row>
    <row r="5359" spans="2:13" ht="10" hidden="1" customHeight="1" outlineLevel="1" x14ac:dyDescent="0.15">
      <c r="H5359" s="1"/>
      <c r="I5359" s="1"/>
      <c r="J5359" s="1"/>
      <c r="K5359" s="1"/>
      <c r="L5359" s="1"/>
    </row>
    <row r="5360" spans="2:13" s="1" customFormat="1" ht="15" hidden="1" customHeight="1" outlineLevel="1" x14ac:dyDescent="0.15">
      <c r="B5360" s="7"/>
      <c r="C5360" s="62"/>
      <c r="D5360" s="9" t="s">
        <v>318</v>
      </c>
      <c r="E5360"/>
      <c r="F5360" s="58" t="str">
        <f>F5348</f>
        <v>[currency code]</v>
      </c>
      <c r="H5360" s="23"/>
      <c r="I5360" s="23"/>
      <c r="J5360" s="23"/>
      <c r="K5360" s="23"/>
      <c r="L5360" s="23"/>
    </row>
    <row r="5361" spans="2:13" ht="10" hidden="1" customHeight="1" outlineLevel="1" x14ac:dyDescent="0.15">
      <c r="D5361" s="1"/>
      <c r="F5361" s="1"/>
      <c r="H5361" s="1"/>
      <c r="I5361" s="1"/>
      <c r="J5361" s="1"/>
      <c r="K5361" s="1"/>
      <c r="L5361" s="1"/>
    </row>
    <row r="5362" spans="2:13" ht="15" hidden="1" customHeight="1" outlineLevel="1" x14ac:dyDescent="0.15">
      <c r="D5362" s="60"/>
      <c r="F5362" s="1"/>
      <c r="H5362" s="98" t="s">
        <v>312</v>
      </c>
      <c r="I5362" s="1"/>
      <c r="J5362" s="1"/>
      <c r="K5362" s="1"/>
      <c r="L5362" s="1"/>
    </row>
    <row r="5363" spans="2:13" s="1" customFormat="1" ht="15" hidden="1" customHeight="1" outlineLevel="1" x14ac:dyDescent="0.15">
      <c r="B5363" s="7"/>
      <c r="D5363" s="9" t="s">
        <v>319</v>
      </c>
      <c r="E5363"/>
      <c r="F5363" s="8" t="str">
        <f t="shared" ref="F5363" si="172">ReportingCurrency</f>
        <v>USD</v>
      </c>
      <c r="H5363" s="28">
        <f>IF(H5350=0, 0, H5360/H5350)</f>
        <v>0</v>
      </c>
      <c r="I5363" s="28">
        <f>IF(I5350=0, 0, I5360/I5350)</f>
        <v>0</v>
      </c>
      <c r="J5363" s="28">
        <f>IF(J5350=0, 0, J5360/J5350)</f>
        <v>0</v>
      </c>
      <c r="K5363" s="28">
        <f>IF(K5350=0, 0, K5360/K5350)</f>
        <v>0</v>
      </c>
      <c r="L5363" s="28">
        <f>IF(L5350=0, 0, L5360/L5350)</f>
        <v>0</v>
      </c>
    </row>
    <row r="5364" spans="2:13" hidden="1" outlineLevel="1" x14ac:dyDescent="0.15"/>
    <row r="5365" spans="2:13" s="1" customFormat="1" ht="18" hidden="1" customHeight="1" outlineLevel="1" x14ac:dyDescent="0.15">
      <c r="B5365" s="7"/>
      <c r="C5365" s="91" t="s">
        <v>8</v>
      </c>
      <c r="D5365" s="91"/>
      <c r="E5365" s="91"/>
      <c r="F5365" s="92"/>
      <c r="G5365" s="92"/>
      <c r="H5365" s="92" t="s">
        <v>4</v>
      </c>
      <c r="I5365" s="92" t="s">
        <v>5</v>
      </c>
      <c r="J5365" s="92" t="s">
        <v>6</v>
      </c>
      <c r="K5365" s="92" t="s">
        <v>257</v>
      </c>
      <c r="L5365" s="92" t="s">
        <v>258</v>
      </c>
      <c r="M5365" s="92"/>
    </row>
    <row r="5366" spans="2:13" ht="10" hidden="1" customHeight="1" outlineLevel="1" x14ac:dyDescent="0.15">
      <c r="H5366" s="1"/>
      <c r="I5366" s="1"/>
      <c r="J5366" s="1"/>
      <c r="K5366" s="1"/>
      <c r="L5366" s="1"/>
    </row>
    <row r="5367" spans="2:13" ht="15" hidden="1" customHeight="1" outlineLevel="1" x14ac:dyDescent="0.15">
      <c r="D5367" s="9" t="s">
        <v>8</v>
      </c>
      <c r="F5367" s="1"/>
      <c r="H5367" s="99" t="str" cm="1">
        <f t="array" ref="H5367">IF(OR(E5368:E5369 = "!"), "Red alert = missing data","")</f>
        <v/>
      </c>
      <c r="I5367" s="1"/>
      <c r="J5367" s="1"/>
      <c r="K5367" s="1"/>
      <c r="L5367" s="1"/>
    </row>
    <row r="5368" spans="2:13" s="1" customFormat="1" ht="15" hidden="1" customHeight="1" outlineLevel="1" x14ac:dyDescent="0.15">
      <c r="B5368" s="7"/>
      <c r="D5368" s="59" t="s">
        <v>309</v>
      </c>
      <c r="E5368" s="61" t="str" cm="1">
        <f t="array" ref="E5368">IF(MAX((H5363:L5363&gt;=H5352:L5352) * (H5363:L5363 &lt;&gt; 0) * (H5368:L5368=0)) &gt;0, "!", "")</f>
        <v/>
      </c>
      <c r="F5368" s="8" t="s">
        <v>18</v>
      </c>
      <c r="H5368" s="23"/>
      <c r="I5368" s="23"/>
      <c r="J5368" s="23"/>
      <c r="K5368" s="23"/>
      <c r="L5368" s="23"/>
    </row>
    <row r="5369" spans="2:13" s="1" customFormat="1" ht="15" hidden="1" customHeight="1" outlineLevel="1" x14ac:dyDescent="0.15">
      <c r="B5369" s="7"/>
      <c r="D5369" s="59" t="s">
        <v>310</v>
      </c>
      <c r="E5369" s="61" t="str" cm="1">
        <f t="array" ref="E5369">IF(MAX((H5363:L5363&lt;H5352:L5352) * (H5363:L5363 &lt;&gt; 0) * (H5369:L5369=0)) &gt;0, "!", "")</f>
        <v/>
      </c>
      <c r="F5369" s="8" t="s">
        <v>18</v>
      </c>
      <c r="H5369" s="23"/>
      <c r="I5369" s="23"/>
      <c r="J5369" s="23"/>
      <c r="K5369" s="23"/>
      <c r="L5369" s="23"/>
    </row>
    <row r="5370" spans="2:13" s="1" customFormat="1" ht="15" hidden="1" customHeight="1" outlineLevel="1" x14ac:dyDescent="0.15">
      <c r="B5370" s="7"/>
      <c r="D5370" s="59" t="s">
        <v>305</v>
      </c>
      <c r="E5370"/>
      <c r="F5370" s="8" t="s">
        <v>18</v>
      </c>
      <c r="H5370" s="29">
        <f>H5368+IF(H5363&lt;H5352, H5369, 0)</f>
        <v>0</v>
      </c>
      <c r="I5370" s="29">
        <f>I5368+IF(I5363&lt;I5352, I5369, 0)</f>
        <v>0</v>
      </c>
      <c r="J5370" s="29">
        <f>J5368+IF(J5363&lt;J5352, J5369, 0)</f>
        <v>0</v>
      </c>
      <c r="K5370" s="29">
        <f>K5368+IF(K5363&lt;K5352, K5369, 0)</f>
        <v>0</v>
      </c>
      <c r="L5370" s="29">
        <f>L5368+IF(L5363&lt;L5352, L5369, 0)</f>
        <v>0</v>
      </c>
    </row>
    <row r="5371" spans="2:13" hidden="1" outlineLevel="1" x14ac:dyDescent="0.15">
      <c r="D5371" s="1"/>
      <c r="E5371" s="1"/>
      <c r="F5371" s="1"/>
      <c r="H5371" s="1"/>
      <c r="I5371" s="1"/>
      <c r="J5371" s="1"/>
      <c r="K5371" s="1"/>
      <c r="L5371" s="1"/>
    </row>
    <row r="5372" spans="2:13" s="1" customFormat="1" ht="18" hidden="1" customHeight="1" outlineLevel="1" x14ac:dyDescent="0.15">
      <c r="B5372" s="7"/>
      <c r="C5372" s="91" t="s">
        <v>10</v>
      </c>
      <c r="D5372" s="91"/>
      <c r="E5372" s="91"/>
      <c r="F5372" s="92"/>
      <c r="G5372" s="92"/>
      <c r="H5372" s="97" t="s">
        <v>4</v>
      </c>
      <c r="I5372" s="92" t="s">
        <v>5</v>
      </c>
      <c r="J5372" s="92" t="s">
        <v>6</v>
      </c>
      <c r="K5372" s="92" t="s">
        <v>257</v>
      </c>
      <c r="L5372" s="92" t="s">
        <v>258</v>
      </c>
      <c r="M5372" s="92"/>
    </row>
    <row r="5373" spans="2:13" ht="10" hidden="1" customHeight="1" outlineLevel="1" x14ac:dyDescent="0.15"/>
    <row r="5374" spans="2:13" s="1" customFormat="1" ht="15" hidden="1" customHeight="1" outlineLevel="1" x14ac:dyDescent="0.15">
      <c r="B5374" s="7"/>
      <c r="D5374" s="9" t="s">
        <v>17</v>
      </c>
      <c r="F5374" s="8" t="s">
        <v>9</v>
      </c>
      <c r="H5374" s="29">
        <f>H5370</f>
        <v>0</v>
      </c>
      <c r="I5374" s="29">
        <f>I5370</f>
        <v>0</v>
      </c>
      <c r="J5374" s="29">
        <f>J5370</f>
        <v>0</v>
      </c>
      <c r="K5374" s="29">
        <f>K5370</f>
        <v>0</v>
      </c>
      <c r="L5374" s="29">
        <f>L5370</f>
        <v>0</v>
      </c>
    </row>
    <row r="5375" spans="2:13" ht="4" hidden="1" customHeight="1" outlineLevel="1" x14ac:dyDescent="0.15">
      <c r="D5375" s="9"/>
      <c r="F5375" s="1"/>
      <c r="H5375" s="1"/>
      <c r="I5375" s="1"/>
      <c r="J5375" s="1"/>
      <c r="K5375" s="1"/>
      <c r="L5375" s="1"/>
    </row>
    <row r="5376" spans="2:13" s="1" customFormat="1" ht="15" hidden="1" customHeight="1" outlineLevel="1" x14ac:dyDescent="0.15">
      <c r="B5376" s="7"/>
      <c r="D5376" s="9" t="s">
        <v>249</v>
      </c>
      <c r="F5376" s="8" t="s">
        <v>9</v>
      </c>
      <c r="H5376" s="29">
        <f>IF(H5363&lt;H5352, H5369, 0)</f>
        <v>0</v>
      </c>
      <c r="I5376" s="29">
        <f>IF(I5363&lt;I5352, I5369, 0)</f>
        <v>0</v>
      </c>
      <c r="J5376" s="29">
        <f>IF(J5363&lt;J5352, J5369, 0)</f>
        <v>0</v>
      </c>
      <c r="K5376" s="29">
        <f>IF(K5363&lt;K5352, K5369, 0)</f>
        <v>0</v>
      </c>
      <c r="L5376" s="29">
        <f>IF(L5363&lt;L5352, L5369, 0)</f>
        <v>0</v>
      </c>
    </row>
    <row r="5377" spans="2:13" ht="4" hidden="1" customHeight="1" outlineLevel="1" x14ac:dyDescent="0.15">
      <c r="D5377" s="9"/>
      <c r="F5377" s="1"/>
      <c r="H5377" s="1"/>
      <c r="I5377" s="1"/>
      <c r="J5377" s="1"/>
      <c r="K5377" s="1"/>
      <c r="L5377" s="1"/>
    </row>
    <row r="5378" spans="2:13" s="1" customFormat="1" ht="15" hidden="1" customHeight="1" outlineLevel="1" x14ac:dyDescent="0.15">
      <c r="B5378" s="7"/>
      <c r="D5378" s="9" t="s">
        <v>11</v>
      </c>
      <c r="F5378" s="8" t="str">
        <f>ReportingCurrencyUnitLables</f>
        <v>USD 000s</v>
      </c>
      <c r="H5378" s="29">
        <f>H5352 * H5370 / 1000</f>
        <v>0</v>
      </c>
      <c r="I5378" s="29">
        <f>I5352 * I5370 / 1000</f>
        <v>0</v>
      </c>
      <c r="J5378" s="29">
        <f>J5352 * J5370 / 1000</f>
        <v>0</v>
      </c>
      <c r="K5378" s="29">
        <f>K5352 * K5370 / 1000</f>
        <v>0</v>
      </c>
      <c r="L5378" s="29">
        <f>L5352 * L5370 / 1000</f>
        <v>0</v>
      </c>
    </row>
    <row r="5379" spans="2:13" ht="4" hidden="1" customHeight="1" outlineLevel="1" x14ac:dyDescent="0.15">
      <c r="D5379" s="9"/>
      <c r="F5379" s="1"/>
      <c r="H5379" s="1"/>
      <c r="I5379" s="1"/>
      <c r="J5379" s="1"/>
      <c r="K5379" s="1"/>
      <c r="L5379" s="1"/>
    </row>
    <row r="5380" spans="2:13" s="1" customFormat="1" ht="15" hidden="1" customHeight="1" outlineLevel="1" x14ac:dyDescent="0.15">
      <c r="B5380" s="7"/>
      <c r="D5380" s="9" t="s">
        <v>13</v>
      </c>
      <c r="F5380" s="8" t="s">
        <v>14</v>
      </c>
      <c r="H5380" s="30">
        <f>IF(H5374=0,0,H5376 / H5374)</f>
        <v>0</v>
      </c>
      <c r="I5380" s="30">
        <f>IF(I5374=0,0,I5376 / I5374)</f>
        <v>0</v>
      </c>
      <c r="J5380" s="30">
        <f>IF(J5374=0,0,J5376 / J5374)</f>
        <v>0</v>
      </c>
      <c r="K5380" s="30">
        <f>IF(K5374=0,0,K5376 / K5374)</f>
        <v>0</v>
      </c>
      <c r="L5380" s="30">
        <f>IF(L5374=0,0,L5376 / L5374)</f>
        <v>0</v>
      </c>
    </row>
    <row r="5381" spans="2:13" ht="4" hidden="1" customHeight="1" outlineLevel="1" x14ac:dyDescent="0.15">
      <c r="D5381" s="9"/>
      <c r="F5381" s="1"/>
      <c r="H5381" s="1"/>
      <c r="I5381" s="1"/>
      <c r="J5381" s="1"/>
      <c r="K5381" s="1"/>
      <c r="L5381" s="1"/>
    </row>
    <row r="5382" spans="2:13" ht="15" hidden="1" customHeight="1" outlineLevel="1" x14ac:dyDescent="0.15">
      <c r="D5382" s="9" t="s">
        <v>302</v>
      </c>
      <c r="F5382" s="8" t="str">
        <f>ReportingCurrencyUnitLables</f>
        <v>USD 000s</v>
      </c>
      <c r="G5382" s="1"/>
      <c r="H5382" s="29">
        <f>MAX(0, H5352-H5363) * H5376 / 1000</f>
        <v>0</v>
      </c>
      <c r="I5382" s="29">
        <f t="shared" ref="I5382:L5382" si="173">MAX(0, I5352-I5363) * I5376 / 1000</f>
        <v>0</v>
      </c>
      <c r="J5382" s="29">
        <f t="shared" si="173"/>
        <v>0</v>
      </c>
      <c r="K5382" s="29">
        <f t="shared" si="173"/>
        <v>0</v>
      </c>
      <c r="L5382" s="29">
        <f t="shared" si="173"/>
        <v>0</v>
      </c>
    </row>
    <row r="5383" spans="2:13" ht="4" hidden="1" customHeight="1" outlineLevel="1" x14ac:dyDescent="0.15">
      <c r="D5383" s="9"/>
      <c r="F5383" s="1"/>
      <c r="H5383" s="1"/>
      <c r="I5383" s="1"/>
      <c r="J5383" s="1"/>
      <c r="K5383" s="1"/>
      <c r="L5383" s="1"/>
    </row>
    <row r="5384" spans="2:13" s="1" customFormat="1" ht="15" hidden="1" customHeight="1" outlineLevel="1" x14ac:dyDescent="0.15">
      <c r="B5384" s="7"/>
      <c r="D5384" s="9" t="s">
        <v>252</v>
      </c>
      <c r="F5384" s="8" t="s">
        <v>250</v>
      </c>
      <c r="H5384" s="30">
        <f>IF(H5378=0, 0, H5382/H5378)</f>
        <v>0</v>
      </c>
      <c r="I5384" s="30">
        <f>IF(I5378=0, 0, I5382/I5378)</f>
        <v>0</v>
      </c>
      <c r="J5384" s="30">
        <f>IF(J5378=0, 0, J5382/J5378)</f>
        <v>0</v>
      </c>
      <c r="K5384" s="30">
        <f>IF(K5378=0, 0, K5382/K5378)</f>
        <v>0</v>
      </c>
      <c r="L5384" s="30">
        <f>IF(L5378=0, 0, L5382/L5378)</f>
        <v>0</v>
      </c>
    </row>
    <row r="5385" spans="2:13" ht="4" hidden="1" customHeight="1" outlineLevel="1" x14ac:dyDescent="0.15">
      <c r="D5385" s="9"/>
      <c r="F5385" s="1"/>
      <c r="H5385" s="1"/>
      <c r="I5385" s="1"/>
      <c r="J5385" s="1"/>
      <c r="K5385" s="1"/>
      <c r="L5385" s="1"/>
    </row>
    <row r="5386" spans="2:13" s="1" customFormat="1" ht="15" hidden="1" customHeight="1" outlineLevel="1" x14ac:dyDescent="0.15">
      <c r="B5386" s="7"/>
      <c r="C5386" s="7"/>
      <c r="D5386" s="9" t="s">
        <v>251</v>
      </c>
      <c r="F5386" s="8" t="s">
        <v>259</v>
      </c>
      <c r="H5386" s="31"/>
      <c r="I5386" s="30">
        <f>IF(H5384=0, 0, -(I5384-H5384) / H5384)</f>
        <v>0</v>
      </c>
      <c r="J5386" s="30">
        <f>IF(I5384=0, 0, -(J5384-I5384) / I5384)</f>
        <v>0</v>
      </c>
      <c r="K5386" s="30">
        <f>IF(J5384=0, 0, -(K5384-J5384) / J5384)</f>
        <v>0</v>
      </c>
      <c r="L5386" s="30">
        <f>IF(K5384=0, 0, -(L5384-K5384) / K5384)</f>
        <v>0</v>
      </c>
    </row>
    <row r="5387" spans="2:13" hidden="1" outlineLevel="1" x14ac:dyDescent="0.15"/>
    <row r="5388" spans="2:13" s="1" customFormat="1" ht="18" hidden="1" customHeight="1" outlineLevel="1" x14ac:dyDescent="0.15">
      <c r="B5388" s="7"/>
      <c r="C5388" s="91" t="s">
        <v>241</v>
      </c>
      <c r="D5388" s="91"/>
      <c r="E5388" s="93">
        <f>IF(AND(J5339 = "Yes", OR(ISBLANK(Worker_Type_Filter), Worker_Type_Filter = H5344),
 OR(ISBLANK(Country_Filter), Country_Filter = J5344)), 1, 0)</f>
        <v>1</v>
      </c>
      <c r="F5388" s="92"/>
      <c r="G5388" s="92"/>
      <c r="H5388" s="92" t="s">
        <v>4</v>
      </c>
      <c r="I5388" s="92" t="s">
        <v>5</v>
      </c>
      <c r="J5388" s="92" t="s">
        <v>6</v>
      </c>
      <c r="K5388" s="92" t="s">
        <v>257</v>
      </c>
      <c r="L5388" s="92" t="s">
        <v>258</v>
      </c>
      <c r="M5388" s="92"/>
    </row>
    <row r="5389" spans="2:13" ht="10" hidden="1" customHeight="1" outlineLevel="1" x14ac:dyDescent="0.15">
      <c r="C5389" s="43" t="s">
        <v>248</v>
      </c>
    </row>
    <row r="5390" spans="2:13" ht="4" hidden="1" customHeight="1" outlineLevel="1" x14ac:dyDescent="0.15"/>
    <row r="5391" spans="2:13" s="1" customFormat="1" ht="15" hidden="1" customHeight="1" outlineLevel="1" x14ac:dyDescent="0.15">
      <c r="B5391" s="7"/>
      <c r="C5391" s="19">
        <v>1</v>
      </c>
      <c r="D5391" s="9" t="s">
        <v>17</v>
      </c>
      <c r="F5391" s="8" t="s">
        <v>9</v>
      </c>
      <c r="H5391" s="29">
        <f>H5374 * $E5388</f>
        <v>0</v>
      </c>
      <c r="I5391" s="29">
        <f>I5374 * $E5388</f>
        <v>0</v>
      </c>
      <c r="J5391" s="29">
        <f>J5374 * $E5388</f>
        <v>0</v>
      </c>
      <c r="K5391" s="29">
        <f>K5374 * $E5388</f>
        <v>0</v>
      </c>
      <c r="L5391" s="29">
        <f>L5374 * $E5388</f>
        <v>0</v>
      </c>
    </row>
    <row r="5392" spans="2:13" ht="4" hidden="1" customHeight="1" outlineLevel="1" x14ac:dyDescent="0.15">
      <c r="D5392" s="9"/>
      <c r="F5392" s="1"/>
      <c r="H5392" s="1"/>
      <c r="I5392" s="1"/>
      <c r="J5392" s="1"/>
      <c r="K5392" s="1"/>
      <c r="L5392" s="1"/>
    </row>
    <row r="5393" spans="2:14" s="1" customFormat="1" ht="15" hidden="1" customHeight="1" outlineLevel="1" x14ac:dyDescent="0.15">
      <c r="B5393" s="7"/>
      <c r="C5393" s="19">
        <v>2</v>
      </c>
      <c r="D5393" s="9" t="s">
        <v>249</v>
      </c>
      <c r="F5393" s="8" t="s">
        <v>9</v>
      </c>
      <c r="H5393" s="29">
        <f>H5376 * $E5388</f>
        <v>0</v>
      </c>
      <c r="I5393" s="29">
        <f>I5376 * $E5388</f>
        <v>0</v>
      </c>
      <c r="J5393" s="29">
        <f>J5376 * $E5388</f>
        <v>0</v>
      </c>
      <c r="K5393" s="29">
        <f>K5376 * $E5388</f>
        <v>0</v>
      </c>
      <c r="L5393" s="29">
        <f>L5376 * $E5388</f>
        <v>0</v>
      </c>
    </row>
    <row r="5394" spans="2:14" ht="4" hidden="1" customHeight="1" outlineLevel="1" x14ac:dyDescent="0.15">
      <c r="D5394" s="9"/>
      <c r="F5394" s="1"/>
      <c r="H5394" s="1"/>
      <c r="I5394" s="1"/>
      <c r="J5394" s="1"/>
      <c r="K5394" s="1"/>
      <c r="L5394" s="1"/>
    </row>
    <row r="5395" spans="2:14" s="1" customFormat="1" ht="15" hidden="1" customHeight="1" outlineLevel="1" x14ac:dyDescent="0.15">
      <c r="B5395" s="7"/>
      <c r="C5395" s="19">
        <v>3</v>
      </c>
      <c r="D5395" s="9" t="s">
        <v>11</v>
      </c>
      <c r="F5395" s="8" t="str">
        <f>ReportingCurrencyUnitLables</f>
        <v>USD 000s</v>
      </c>
      <c r="H5395" s="29">
        <f>H5378 * $E5388</f>
        <v>0</v>
      </c>
      <c r="I5395" s="29">
        <f>I5378 * $E5388</f>
        <v>0</v>
      </c>
      <c r="J5395" s="29">
        <f>J5378 * $E5388</f>
        <v>0</v>
      </c>
      <c r="K5395" s="29">
        <f>K5378 * $E5388</f>
        <v>0</v>
      </c>
      <c r="L5395" s="29">
        <f>L5378 * $E5388</f>
        <v>0</v>
      </c>
    </row>
    <row r="5396" spans="2:14" ht="4" hidden="1" customHeight="1" outlineLevel="1" x14ac:dyDescent="0.15">
      <c r="D5396" s="9"/>
      <c r="F5396" s="1"/>
      <c r="H5396" s="1"/>
      <c r="I5396" s="1"/>
      <c r="J5396" s="1"/>
      <c r="K5396" s="1"/>
      <c r="L5396" s="1"/>
    </row>
    <row r="5397" spans="2:14" s="1" customFormat="1" ht="15" hidden="1" customHeight="1" outlineLevel="1" x14ac:dyDescent="0.15">
      <c r="B5397" s="7"/>
      <c r="C5397" s="19">
        <v>4</v>
      </c>
      <c r="D5397" s="9" t="s">
        <v>256</v>
      </c>
      <c r="F5397" s="8" t="str">
        <f>ReportingCurrencyUnitLables</f>
        <v>USD 000s</v>
      </c>
      <c r="H5397" s="29">
        <f>H5382 * $E5388</f>
        <v>0</v>
      </c>
      <c r="I5397" s="29">
        <f>I5382 * $E5388</f>
        <v>0</v>
      </c>
      <c r="J5397" s="29">
        <f>J5382 * $E5388</f>
        <v>0</v>
      </c>
      <c r="K5397" s="29">
        <f>K5382 * $E5388</f>
        <v>0</v>
      </c>
      <c r="L5397" s="29">
        <f>L5382 * $E5388</f>
        <v>0</v>
      </c>
    </row>
    <row r="5398" spans="2:14" ht="4" hidden="1" customHeight="1" outlineLevel="1" x14ac:dyDescent="0.15">
      <c r="D5398" s="9"/>
      <c r="F5398" s="1"/>
      <c r="H5398" s="1"/>
      <c r="I5398" s="1"/>
      <c r="J5398" s="1"/>
      <c r="K5398" s="1"/>
      <c r="L5398" s="1"/>
    </row>
    <row r="5399" spans="2:14" ht="10" hidden="1" customHeight="1" outlineLevel="1" x14ac:dyDescent="0.15">
      <c r="B5399" s="44"/>
      <c r="C5399" s="41"/>
      <c r="D5399" s="41"/>
      <c r="E5399" s="41"/>
      <c r="F5399" s="41"/>
      <c r="G5399" s="41"/>
      <c r="H5399" s="41"/>
      <c r="I5399" s="45"/>
      <c r="J5399" s="45"/>
      <c r="K5399" s="45"/>
      <c r="L5399" s="41"/>
      <c r="M5399" s="41"/>
      <c r="N5399" s="1"/>
    </row>
    <row r="5400" spans="2:14" ht="10" customHeight="1" x14ac:dyDescent="0.15">
      <c r="B5400" s="44"/>
      <c r="C5400" s="41"/>
      <c r="D5400" s="41"/>
      <c r="E5400" s="41"/>
      <c r="F5400" s="41"/>
      <c r="G5400" s="41"/>
      <c r="H5400" s="41"/>
      <c r="I5400" s="45"/>
      <c r="J5400" s="45"/>
      <c r="K5400" s="45"/>
      <c r="L5400" s="41"/>
      <c r="M5400" s="41"/>
      <c r="N5400" s="1"/>
    </row>
    <row r="5401" spans="2:14" s="1" customFormat="1" ht="19" collapsed="1" x14ac:dyDescent="0.15">
      <c r="B5401" s="83" cm="1">
        <f t="array" aca="1" ref="B5401" ca="1">MAX($B$2:OFFSET(B5401,-1,0)+1)</f>
        <v>88</v>
      </c>
      <c r="C5401" s="84" t="str">
        <f>UPPER(J5406) &amp;" / " &amp; K5406  &amp; " / " &amp; L5406 &amp; " / " &amp; H5406</f>
        <v xml:space="preserve"> /  /  / </v>
      </c>
      <c r="D5401" s="84"/>
      <c r="E5401" s="41"/>
      <c r="F5401" s="41"/>
      <c r="G5401" s="41"/>
      <c r="H5401" s="61" t="str">
        <f>IF(COUNTIF(E5403:E5459, "!")&gt;0, "!", "")</f>
        <v/>
      </c>
      <c r="I5401" s="18" t="s">
        <v>240</v>
      </c>
      <c r="J5401" s="2" t="s">
        <v>210</v>
      </c>
      <c r="K5401" s="18" t="s">
        <v>267</v>
      </c>
      <c r="L5401" s="42">
        <f>E5450</f>
        <v>1</v>
      </c>
      <c r="M5401" s="41"/>
    </row>
    <row r="5402" spans="2:14" s="1" customFormat="1" ht="4" hidden="1" customHeight="1" outlineLevel="1" x14ac:dyDescent="0.15">
      <c r="B5402" s="88"/>
      <c r="C5402" s="89"/>
      <c r="D5402" s="89"/>
      <c r="E5402" s="89"/>
      <c r="F5402" s="89"/>
      <c r="G5402" s="89"/>
      <c r="H5402" s="89"/>
      <c r="I5402" s="90"/>
      <c r="J5402" s="90"/>
      <c r="K5402" s="90"/>
      <c r="L5402" s="89"/>
      <c r="M5402" s="89"/>
    </row>
    <row r="5403" spans="2:14" ht="10" hidden="1" customHeight="1" outlineLevel="1" x14ac:dyDescent="0.15"/>
    <row r="5404" spans="2:14" ht="15" hidden="1" customHeight="1" outlineLevel="1" x14ac:dyDescent="0.15">
      <c r="D5404" s="1"/>
      <c r="E5404" s="1"/>
      <c r="H5404" s="4" t="s">
        <v>1</v>
      </c>
      <c r="J5404" s="4" t="s">
        <v>0</v>
      </c>
      <c r="K5404" s="4" t="s">
        <v>209</v>
      </c>
      <c r="L5404" s="4" t="s">
        <v>264</v>
      </c>
    </row>
    <row r="5405" spans="2:14" ht="5" hidden="1" customHeight="1" outlineLevel="1" x14ac:dyDescent="0.15">
      <c r="D5405" s="1"/>
      <c r="E5405" s="1"/>
      <c r="H5405" s="1"/>
      <c r="J5405" s="1"/>
      <c r="K5405" s="1"/>
      <c r="L5405" s="1"/>
    </row>
    <row r="5406" spans="2:14" ht="15" hidden="1" customHeight="1" outlineLevel="1" x14ac:dyDescent="0.15">
      <c r="D5406" s="9" t="s">
        <v>2</v>
      </c>
      <c r="E5406" s="1"/>
      <c r="H5406" s="2"/>
      <c r="J5406" s="2"/>
      <c r="K5406" s="2"/>
      <c r="L5406" s="2"/>
    </row>
    <row r="5407" spans="2:14" hidden="1" outlineLevel="1" x14ac:dyDescent="0.15">
      <c r="D5407" s="1"/>
      <c r="E5407" s="1"/>
      <c r="F5407" s="1"/>
      <c r="H5407" s="1"/>
      <c r="I5407" s="1"/>
      <c r="J5407" s="1"/>
      <c r="K5407" s="1"/>
      <c r="L5407" s="1"/>
    </row>
    <row r="5408" spans="2:14" s="1" customFormat="1" ht="18" hidden="1" customHeight="1" outlineLevel="1" x14ac:dyDescent="0.15">
      <c r="B5408" s="7"/>
      <c r="C5408" s="91" t="s">
        <v>3</v>
      </c>
      <c r="D5408" s="91"/>
      <c r="E5408" s="91"/>
      <c r="F5408" s="92"/>
      <c r="G5408" s="92"/>
      <c r="H5408" s="92" t="s">
        <v>4</v>
      </c>
      <c r="I5408" s="92" t="s">
        <v>5</v>
      </c>
      <c r="J5408" s="92" t="s">
        <v>6</v>
      </c>
      <c r="K5408" s="92" t="s">
        <v>257</v>
      </c>
      <c r="L5408" s="92" t="s">
        <v>258</v>
      </c>
      <c r="M5408" s="92"/>
    </row>
    <row r="5409" spans="2:13" ht="10" hidden="1" customHeight="1" outlineLevel="1" x14ac:dyDescent="0.15">
      <c r="H5409" s="1"/>
      <c r="I5409" s="1"/>
      <c r="J5409" s="1"/>
      <c r="K5409" s="1"/>
      <c r="L5409" s="1"/>
    </row>
    <row r="5410" spans="2:13" s="1" customFormat="1" ht="15" hidden="1" customHeight="1" outlineLevel="1" x14ac:dyDescent="0.15">
      <c r="B5410" s="7"/>
      <c r="D5410" s="9" t="s">
        <v>3</v>
      </c>
      <c r="F5410" s="17" t="s">
        <v>321</v>
      </c>
      <c r="H5410" s="22"/>
      <c r="I5410" s="22"/>
      <c r="J5410" s="22"/>
      <c r="K5410" s="22"/>
      <c r="L5410" s="22"/>
    </row>
    <row r="5411" spans="2:13" ht="4" hidden="1" customHeight="1" outlineLevel="1" x14ac:dyDescent="0.15">
      <c r="D5411" s="1"/>
      <c r="E5411" s="1"/>
      <c r="F5411" s="1"/>
      <c r="H5411" s="1"/>
      <c r="I5411" s="1"/>
      <c r="J5411" s="1"/>
      <c r="K5411" s="1"/>
      <c r="L5411" s="1"/>
    </row>
    <row r="5412" spans="2:13" s="1" customFormat="1" ht="15" hidden="1" customHeight="1" outlineLevel="1" x14ac:dyDescent="0.15">
      <c r="B5412" s="7"/>
      <c r="D5412" s="9" t="s">
        <v>246</v>
      </c>
      <c r="F5412" s="8" t="str">
        <f>F5414 &amp; ":" &amp; F5410</f>
        <v>USD:[currency code]</v>
      </c>
      <c r="H5412" s="24"/>
      <c r="I5412" s="24"/>
      <c r="J5412" s="24"/>
      <c r="K5412" s="24"/>
      <c r="L5412" s="24"/>
    </row>
    <row r="5413" spans="2:13" ht="4" hidden="1" customHeight="1" outlineLevel="1" x14ac:dyDescent="0.15">
      <c r="D5413" s="1"/>
      <c r="E5413" s="1"/>
      <c r="F5413" s="1"/>
      <c r="H5413" s="1"/>
      <c r="I5413" s="1"/>
      <c r="J5413" s="1"/>
      <c r="K5413" s="1"/>
      <c r="L5413" s="1"/>
    </row>
    <row r="5414" spans="2:13" s="1" customFormat="1" ht="15" hidden="1" customHeight="1" outlineLevel="1" x14ac:dyDescent="0.15">
      <c r="B5414" s="7"/>
      <c r="D5414" s="9" t="s">
        <v>16</v>
      </c>
      <c r="F5414" s="8" t="str">
        <f>ReportingCurrency</f>
        <v>USD</v>
      </c>
      <c r="H5414" s="28">
        <f>IF(H5412=0, 0, H5410/H5412)</f>
        <v>0</v>
      </c>
      <c r="I5414" s="28">
        <f>IF(I5412=0, 0, I5410/I5412)</f>
        <v>0</v>
      </c>
      <c r="J5414" s="28">
        <f>IF(J5412=0, 0, J5410/J5412)</f>
        <v>0</v>
      </c>
      <c r="K5414" s="28">
        <f>IF(K5412=0, 0, K5410/K5412)</f>
        <v>0</v>
      </c>
      <c r="L5414" s="28">
        <f>IF(L5412=0, 0, L5410/L5412)</f>
        <v>0</v>
      </c>
    </row>
    <row r="5415" spans="2:13" ht="4" hidden="1" customHeight="1" outlineLevel="1" x14ac:dyDescent="0.15">
      <c r="D5415" s="1"/>
      <c r="E5415" s="1"/>
      <c r="F5415" s="1"/>
      <c r="H5415" s="1"/>
      <c r="I5415" s="1"/>
      <c r="J5415" s="1"/>
      <c r="K5415" s="1"/>
      <c r="L5415" s="1"/>
    </row>
    <row r="5416" spans="2:13" s="1" customFormat="1" ht="15" hidden="1" customHeight="1" outlineLevel="1" x14ac:dyDescent="0.15">
      <c r="B5416" s="7"/>
      <c r="D5416" s="9" t="s">
        <v>253</v>
      </c>
      <c r="F5416" s="8" t="s">
        <v>254</v>
      </c>
      <c r="H5416" s="2"/>
      <c r="I5416" s="2"/>
      <c r="J5416" s="2"/>
      <c r="K5416" s="2"/>
      <c r="L5416" s="2"/>
    </row>
    <row r="5417" spans="2:13" ht="4" hidden="1" customHeight="1" outlineLevel="1" x14ac:dyDescent="0.15">
      <c r="D5417" s="1"/>
      <c r="E5417" s="1"/>
      <c r="F5417" s="1"/>
      <c r="H5417" s="1"/>
      <c r="I5417" s="1"/>
      <c r="J5417" s="1"/>
      <c r="K5417" s="1"/>
      <c r="L5417" s="1"/>
    </row>
    <row r="5418" spans="2:13" s="1" customFormat="1" ht="15" hidden="1" customHeight="1" outlineLevel="1" x14ac:dyDescent="0.15">
      <c r="B5418" s="7"/>
      <c r="D5418" s="9" t="s">
        <v>280</v>
      </c>
      <c r="F5418" s="8" t="s">
        <v>255</v>
      </c>
      <c r="H5418" s="25"/>
      <c r="I5418" s="25"/>
      <c r="J5418" s="25"/>
      <c r="K5418" s="25"/>
      <c r="L5418" s="25"/>
    </row>
    <row r="5419" spans="2:13" hidden="1" outlineLevel="1" x14ac:dyDescent="0.15">
      <c r="D5419" s="1"/>
      <c r="E5419" s="1"/>
      <c r="F5419" s="1"/>
      <c r="H5419" s="1"/>
      <c r="I5419" s="1"/>
      <c r="J5419" s="1"/>
      <c r="K5419" s="1"/>
      <c r="L5419" s="1"/>
    </row>
    <row r="5420" spans="2:13" s="1" customFormat="1" ht="18" hidden="1" customHeight="1" outlineLevel="1" x14ac:dyDescent="0.15">
      <c r="B5420" s="7"/>
      <c r="C5420" s="91" t="s">
        <v>311</v>
      </c>
      <c r="D5420" s="91"/>
      <c r="E5420" s="91"/>
      <c r="F5420" s="92"/>
      <c r="G5420" s="92"/>
      <c r="H5420" s="92" t="s">
        <v>4</v>
      </c>
      <c r="I5420" s="92" t="s">
        <v>5</v>
      </c>
      <c r="J5420" s="92" t="s">
        <v>6</v>
      </c>
      <c r="K5420" s="92" t="s">
        <v>257</v>
      </c>
      <c r="L5420" s="92" t="s">
        <v>258</v>
      </c>
      <c r="M5420" s="92"/>
    </row>
    <row r="5421" spans="2:13" ht="10" hidden="1" customHeight="1" outlineLevel="1" x14ac:dyDescent="0.15">
      <c r="H5421" s="1"/>
      <c r="I5421" s="1"/>
      <c r="J5421" s="1"/>
      <c r="K5421" s="1"/>
      <c r="L5421" s="1"/>
    </row>
    <row r="5422" spans="2:13" s="1" customFormat="1" ht="15" hidden="1" customHeight="1" outlineLevel="1" x14ac:dyDescent="0.15">
      <c r="B5422" s="7"/>
      <c r="C5422" s="62"/>
      <c r="D5422" s="9" t="s">
        <v>318</v>
      </c>
      <c r="E5422"/>
      <c r="F5422" s="58" t="str">
        <f>F5410</f>
        <v>[currency code]</v>
      </c>
      <c r="H5422" s="23"/>
      <c r="I5422" s="23"/>
      <c r="J5422" s="23"/>
      <c r="K5422" s="23"/>
      <c r="L5422" s="23"/>
    </row>
    <row r="5423" spans="2:13" ht="10" hidden="1" customHeight="1" outlineLevel="1" x14ac:dyDescent="0.15">
      <c r="D5423" s="1"/>
      <c r="F5423" s="1"/>
      <c r="H5423" s="1"/>
      <c r="I5423" s="1"/>
      <c r="J5423" s="1"/>
      <c r="K5423" s="1"/>
      <c r="L5423" s="1"/>
    </row>
    <row r="5424" spans="2:13" ht="15" hidden="1" customHeight="1" outlineLevel="1" x14ac:dyDescent="0.15">
      <c r="D5424" s="60"/>
      <c r="F5424" s="1"/>
      <c r="H5424" s="98" t="s">
        <v>312</v>
      </c>
      <c r="I5424" s="1"/>
      <c r="J5424" s="1"/>
      <c r="K5424" s="1"/>
      <c r="L5424" s="1"/>
    </row>
    <row r="5425" spans="2:13" s="1" customFormat="1" ht="15" hidden="1" customHeight="1" outlineLevel="1" x14ac:dyDescent="0.15">
      <c r="B5425" s="7"/>
      <c r="D5425" s="9" t="s">
        <v>319</v>
      </c>
      <c r="E5425"/>
      <c r="F5425" s="8" t="str">
        <f t="shared" ref="F5425" si="174">ReportingCurrency</f>
        <v>USD</v>
      </c>
      <c r="H5425" s="28">
        <f>IF(H5412=0, 0, H5422/H5412)</f>
        <v>0</v>
      </c>
      <c r="I5425" s="28">
        <f>IF(I5412=0, 0, I5422/I5412)</f>
        <v>0</v>
      </c>
      <c r="J5425" s="28">
        <f>IF(J5412=0, 0, J5422/J5412)</f>
        <v>0</v>
      </c>
      <c r="K5425" s="28">
        <f>IF(K5412=0, 0, K5422/K5412)</f>
        <v>0</v>
      </c>
      <c r="L5425" s="28">
        <f>IF(L5412=0, 0, L5422/L5412)</f>
        <v>0</v>
      </c>
    </row>
    <row r="5426" spans="2:13" hidden="1" outlineLevel="1" x14ac:dyDescent="0.15"/>
    <row r="5427" spans="2:13" s="1" customFormat="1" ht="18" hidden="1" customHeight="1" outlineLevel="1" x14ac:dyDescent="0.15">
      <c r="B5427" s="7"/>
      <c r="C5427" s="91" t="s">
        <v>8</v>
      </c>
      <c r="D5427" s="91"/>
      <c r="E5427" s="91"/>
      <c r="F5427" s="92"/>
      <c r="G5427" s="92"/>
      <c r="H5427" s="92" t="s">
        <v>4</v>
      </c>
      <c r="I5427" s="92" t="s">
        <v>5</v>
      </c>
      <c r="J5427" s="92" t="s">
        <v>6</v>
      </c>
      <c r="K5427" s="92" t="s">
        <v>257</v>
      </c>
      <c r="L5427" s="92" t="s">
        <v>258</v>
      </c>
      <c r="M5427" s="92"/>
    </row>
    <row r="5428" spans="2:13" ht="10" hidden="1" customHeight="1" outlineLevel="1" x14ac:dyDescent="0.15">
      <c r="H5428" s="1"/>
      <c r="I5428" s="1"/>
      <c r="J5428" s="1"/>
      <c r="K5428" s="1"/>
      <c r="L5428" s="1"/>
    </row>
    <row r="5429" spans="2:13" ht="15" hidden="1" customHeight="1" outlineLevel="1" x14ac:dyDescent="0.15">
      <c r="D5429" s="9" t="s">
        <v>8</v>
      </c>
      <c r="F5429" s="1"/>
      <c r="H5429" s="99" t="str" cm="1">
        <f t="array" ref="H5429">IF(OR(E5430:E5431 = "!"), "Red alert = missing data","")</f>
        <v/>
      </c>
      <c r="I5429" s="1"/>
      <c r="J5429" s="1"/>
      <c r="K5429" s="1"/>
      <c r="L5429" s="1"/>
    </row>
    <row r="5430" spans="2:13" s="1" customFormat="1" ht="15" hidden="1" customHeight="1" outlineLevel="1" x14ac:dyDescent="0.15">
      <c r="B5430" s="7"/>
      <c r="D5430" s="59" t="s">
        <v>309</v>
      </c>
      <c r="E5430" s="61" t="str" cm="1">
        <f t="array" ref="E5430">IF(MAX((H5425:L5425&gt;=H5414:L5414) * (H5425:L5425 &lt;&gt; 0) * (H5430:L5430=0)) &gt;0, "!", "")</f>
        <v/>
      </c>
      <c r="F5430" s="8" t="s">
        <v>18</v>
      </c>
      <c r="H5430" s="23"/>
      <c r="I5430" s="23"/>
      <c r="J5430" s="23"/>
      <c r="K5430" s="23"/>
      <c r="L5430" s="23"/>
    </row>
    <row r="5431" spans="2:13" s="1" customFormat="1" ht="15" hidden="1" customHeight="1" outlineLevel="1" x14ac:dyDescent="0.15">
      <c r="B5431" s="7"/>
      <c r="D5431" s="59" t="s">
        <v>310</v>
      </c>
      <c r="E5431" s="61" t="str" cm="1">
        <f t="array" ref="E5431">IF(MAX((H5425:L5425&lt;H5414:L5414) * (H5425:L5425 &lt;&gt; 0) * (H5431:L5431=0)) &gt;0, "!", "")</f>
        <v/>
      </c>
      <c r="F5431" s="8" t="s">
        <v>18</v>
      </c>
      <c r="H5431" s="23"/>
      <c r="I5431" s="23"/>
      <c r="J5431" s="23"/>
      <c r="K5431" s="23"/>
      <c r="L5431" s="23"/>
    </row>
    <row r="5432" spans="2:13" s="1" customFormat="1" ht="15" hidden="1" customHeight="1" outlineLevel="1" x14ac:dyDescent="0.15">
      <c r="B5432" s="7"/>
      <c r="D5432" s="59" t="s">
        <v>305</v>
      </c>
      <c r="E5432"/>
      <c r="F5432" s="8" t="s">
        <v>18</v>
      </c>
      <c r="H5432" s="29">
        <f>H5430+IF(H5425&lt;H5414, H5431, 0)</f>
        <v>0</v>
      </c>
      <c r="I5432" s="29">
        <f>I5430+IF(I5425&lt;I5414, I5431, 0)</f>
        <v>0</v>
      </c>
      <c r="J5432" s="29">
        <f>J5430+IF(J5425&lt;J5414, J5431, 0)</f>
        <v>0</v>
      </c>
      <c r="K5432" s="29">
        <f>K5430+IF(K5425&lt;K5414, K5431, 0)</f>
        <v>0</v>
      </c>
      <c r="L5432" s="29">
        <f>L5430+IF(L5425&lt;L5414, L5431, 0)</f>
        <v>0</v>
      </c>
    </row>
    <row r="5433" spans="2:13" hidden="1" outlineLevel="1" x14ac:dyDescent="0.15">
      <c r="D5433" s="1"/>
      <c r="E5433" s="1"/>
      <c r="F5433" s="1"/>
      <c r="H5433" s="1"/>
      <c r="I5433" s="1"/>
      <c r="J5433" s="1"/>
      <c r="K5433" s="1"/>
      <c r="L5433" s="1"/>
    </row>
    <row r="5434" spans="2:13" s="1" customFormat="1" ht="18" hidden="1" customHeight="1" outlineLevel="1" x14ac:dyDescent="0.15">
      <c r="B5434" s="7"/>
      <c r="C5434" s="91" t="s">
        <v>10</v>
      </c>
      <c r="D5434" s="91"/>
      <c r="E5434" s="91"/>
      <c r="F5434" s="92"/>
      <c r="G5434" s="92"/>
      <c r="H5434" s="97" t="s">
        <v>4</v>
      </c>
      <c r="I5434" s="92" t="s">
        <v>5</v>
      </c>
      <c r="J5434" s="92" t="s">
        <v>6</v>
      </c>
      <c r="K5434" s="92" t="s">
        <v>257</v>
      </c>
      <c r="L5434" s="92" t="s">
        <v>258</v>
      </c>
      <c r="M5434" s="92"/>
    </row>
    <row r="5435" spans="2:13" ht="10" hidden="1" customHeight="1" outlineLevel="1" x14ac:dyDescent="0.15"/>
    <row r="5436" spans="2:13" s="1" customFormat="1" ht="15" hidden="1" customHeight="1" outlineLevel="1" x14ac:dyDescent="0.15">
      <c r="B5436" s="7"/>
      <c r="D5436" s="9" t="s">
        <v>17</v>
      </c>
      <c r="F5436" s="8" t="s">
        <v>9</v>
      </c>
      <c r="H5436" s="29">
        <f>H5432</f>
        <v>0</v>
      </c>
      <c r="I5436" s="29">
        <f>I5432</f>
        <v>0</v>
      </c>
      <c r="J5436" s="29">
        <f>J5432</f>
        <v>0</v>
      </c>
      <c r="K5436" s="29">
        <f>K5432</f>
        <v>0</v>
      </c>
      <c r="L5436" s="29">
        <f>L5432</f>
        <v>0</v>
      </c>
    </row>
    <row r="5437" spans="2:13" ht="4" hidden="1" customHeight="1" outlineLevel="1" x14ac:dyDescent="0.15">
      <c r="D5437" s="9"/>
      <c r="F5437" s="1"/>
      <c r="H5437" s="1"/>
      <c r="I5437" s="1"/>
      <c r="J5437" s="1"/>
      <c r="K5437" s="1"/>
      <c r="L5437" s="1"/>
    </row>
    <row r="5438" spans="2:13" s="1" customFormat="1" ht="15" hidden="1" customHeight="1" outlineLevel="1" x14ac:dyDescent="0.15">
      <c r="B5438" s="7"/>
      <c r="D5438" s="9" t="s">
        <v>249</v>
      </c>
      <c r="F5438" s="8" t="s">
        <v>9</v>
      </c>
      <c r="H5438" s="29">
        <f>IF(H5425&lt;H5414, H5431, 0)</f>
        <v>0</v>
      </c>
      <c r="I5438" s="29">
        <f>IF(I5425&lt;I5414, I5431, 0)</f>
        <v>0</v>
      </c>
      <c r="J5438" s="29">
        <f>IF(J5425&lt;J5414, J5431, 0)</f>
        <v>0</v>
      </c>
      <c r="K5438" s="29">
        <f>IF(K5425&lt;K5414, K5431, 0)</f>
        <v>0</v>
      </c>
      <c r="L5438" s="29">
        <f>IF(L5425&lt;L5414, L5431, 0)</f>
        <v>0</v>
      </c>
    </row>
    <row r="5439" spans="2:13" ht="4" hidden="1" customHeight="1" outlineLevel="1" x14ac:dyDescent="0.15">
      <c r="D5439" s="9"/>
      <c r="F5439" s="1"/>
      <c r="H5439" s="1"/>
      <c r="I5439" s="1"/>
      <c r="J5439" s="1"/>
      <c r="K5439" s="1"/>
      <c r="L5439" s="1"/>
    </row>
    <row r="5440" spans="2:13" s="1" customFormat="1" ht="15" hidden="1" customHeight="1" outlineLevel="1" x14ac:dyDescent="0.15">
      <c r="B5440" s="7"/>
      <c r="D5440" s="9" t="s">
        <v>11</v>
      </c>
      <c r="F5440" s="8" t="str">
        <f>ReportingCurrencyUnitLables</f>
        <v>USD 000s</v>
      </c>
      <c r="H5440" s="29">
        <f>H5414 * H5432 / 1000</f>
        <v>0</v>
      </c>
      <c r="I5440" s="29">
        <f>I5414 * I5432 / 1000</f>
        <v>0</v>
      </c>
      <c r="J5440" s="29">
        <f>J5414 * J5432 / 1000</f>
        <v>0</v>
      </c>
      <c r="K5440" s="29">
        <f>K5414 * K5432 / 1000</f>
        <v>0</v>
      </c>
      <c r="L5440" s="29">
        <f>L5414 * L5432 / 1000</f>
        <v>0</v>
      </c>
    </row>
    <row r="5441" spans="2:13" ht="4" hidden="1" customHeight="1" outlineLevel="1" x14ac:dyDescent="0.15">
      <c r="D5441" s="9"/>
      <c r="F5441" s="1"/>
      <c r="H5441" s="1"/>
      <c r="I5441" s="1"/>
      <c r="J5441" s="1"/>
      <c r="K5441" s="1"/>
      <c r="L5441" s="1"/>
    </row>
    <row r="5442" spans="2:13" s="1" customFormat="1" ht="15" hidden="1" customHeight="1" outlineLevel="1" x14ac:dyDescent="0.15">
      <c r="B5442" s="7"/>
      <c r="D5442" s="9" t="s">
        <v>13</v>
      </c>
      <c r="F5442" s="8" t="s">
        <v>14</v>
      </c>
      <c r="H5442" s="30">
        <f>IF(H5436=0,0,H5438 / H5436)</f>
        <v>0</v>
      </c>
      <c r="I5442" s="30">
        <f>IF(I5436=0,0,I5438 / I5436)</f>
        <v>0</v>
      </c>
      <c r="J5442" s="30">
        <f>IF(J5436=0,0,J5438 / J5436)</f>
        <v>0</v>
      </c>
      <c r="K5442" s="30">
        <f>IF(K5436=0,0,K5438 / K5436)</f>
        <v>0</v>
      </c>
      <c r="L5442" s="30">
        <f>IF(L5436=0,0,L5438 / L5436)</f>
        <v>0</v>
      </c>
    </row>
    <row r="5443" spans="2:13" ht="4" hidden="1" customHeight="1" outlineLevel="1" x14ac:dyDescent="0.15">
      <c r="D5443" s="9"/>
      <c r="F5443" s="1"/>
      <c r="H5443" s="1"/>
      <c r="I5443" s="1"/>
      <c r="J5443" s="1"/>
      <c r="K5443" s="1"/>
      <c r="L5443" s="1"/>
    </row>
    <row r="5444" spans="2:13" ht="15" hidden="1" customHeight="1" outlineLevel="1" x14ac:dyDescent="0.15">
      <c r="D5444" s="9" t="s">
        <v>302</v>
      </c>
      <c r="F5444" s="8" t="str">
        <f>ReportingCurrencyUnitLables</f>
        <v>USD 000s</v>
      </c>
      <c r="G5444" s="1"/>
      <c r="H5444" s="29">
        <f>MAX(0, H5414-H5425) * H5438 / 1000</f>
        <v>0</v>
      </c>
      <c r="I5444" s="29">
        <f t="shared" ref="I5444:L5444" si="175">MAX(0, I5414-I5425) * I5438 / 1000</f>
        <v>0</v>
      </c>
      <c r="J5444" s="29">
        <f t="shared" si="175"/>
        <v>0</v>
      </c>
      <c r="K5444" s="29">
        <f t="shared" si="175"/>
        <v>0</v>
      </c>
      <c r="L5444" s="29">
        <f t="shared" si="175"/>
        <v>0</v>
      </c>
    </row>
    <row r="5445" spans="2:13" ht="4" hidden="1" customHeight="1" outlineLevel="1" x14ac:dyDescent="0.15">
      <c r="D5445" s="9"/>
      <c r="F5445" s="1"/>
      <c r="H5445" s="1"/>
      <c r="I5445" s="1"/>
      <c r="J5445" s="1"/>
      <c r="K5445" s="1"/>
      <c r="L5445" s="1"/>
    </row>
    <row r="5446" spans="2:13" s="1" customFormat="1" ht="15" hidden="1" customHeight="1" outlineLevel="1" x14ac:dyDescent="0.15">
      <c r="B5446" s="7"/>
      <c r="D5446" s="9" t="s">
        <v>252</v>
      </c>
      <c r="F5446" s="8" t="s">
        <v>250</v>
      </c>
      <c r="H5446" s="30">
        <f>IF(H5440=0, 0, H5444/H5440)</f>
        <v>0</v>
      </c>
      <c r="I5446" s="30">
        <f>IF(I5440=0, 0, I5444/I5440)</f>
        <v>0</v>
      </c>
      <c r="J5446" s="30">
        <f>IF(J5440=0, 0, J5444/J5440)</f>
        <v>0</v>
      </c>
      <c r="K5446" s="30">
        <f>IF(K5440=0, 0, K5444/K5440)</f>
        <v>0</v>
      </c>
      <c r="L5446" s="30">
        <f>IF(L5440=0, 0, L5444/L5440)</f>
        <v>0</v>
      </c>
    </row>
    <row r="5447" spans="2:13" ht="4" hidden="1" customHeight="1" outlineLevel="1" x14ac:dyDescent="0.15">
      <c r="D5447" s="9"/>
      <c r="F5447" s="1"/>
      <c r="H5447" s="1"/>
      <c r="I5447" s="1"/>
      <c r="J5447" s="1"/>
      <c r="K5447" s="1"/>
      <c r="L5447" s="1"/>
    </row>
    <row r="5448" spans="2:13" s="1" customFormat="1" ht="15" hidden="1" customHeight="1" outlineLevel="1" x14ac:dyDescent="0.15">
      <c r="B5448" s="7"/>
      <c r="C5448" s="7"/>
      <c r="D5448" s="9" t="s">
        <v>251</v>
      </c>
      <c r="F5448" s="8" t="s">
        <v>259</v>
      </c>
      <c r="H5448" s="31"/>
      <c r="I5448" s="30">
        <f>IF(H5446=0, 0, -(I5446-H5446) / H5446)</f>
        <v>0</v>
      </c>
      <c r="J5448" s="30">
        <f>IF(I5446=0, 0, -(J5446-I5446) / I5446)</f>
        <v>0</v>
      </c>
      <c r="K5448" s="30">
        <f>IF(J5446=0, 0, -(K5446-J5446) / J5446)</f>
        <v>0</v>
      </c>
      <c r="L5448" s="30">
        <f>IF(K5446=0, 0, -(L5446-K5446) / K5446)</f>
        <v>0</v>
      </c>
    </row>
    <row r="5449" spans="2:13" hidden="1" outlineLevel="1" x14ac:dyDescent="0.15"/>
    <row r="5450" spans="2:13" s="1" customFormat="1" ht="18" hidden="1" customHeight="1" outlineLevel="1" x14ac:dyDescent="0.15">
      <c r="B5450" s="7"/>
      <c r="C5450" s="91" t="s">
        <v>241</v>
      </c>
      <c r="D5450" s="91"/>
      <c r="E5450" s="93">
        <f>IF(AND(J5401 = "Yes", OR(ISBLANK(Worker_Type_Filter), Worker_Type_Filter = H5406),
 OR(ISBLANK(Country_Filter), Country_Filter = J5406)), 1, 0)</f>
        <v>1</v>
      </c>
      <c r="F5450" s="92"/>
      <c r="G5450" s="92"/>
      <c r="H5450" s="92" t="s">
        <v>4</v>
      </c>
      <c r="I5450" s="92" t="s">
        <v>5</v>
      </c>
      <c r="J5450" s="92" t="s">
        <v>6</v>
      </c>
      <c r="K5450" s="92" t="s">
        <v>257</v>
      </c>
      <c r="L5450" s="92" t="s">
        <v>258</v>
      </c>
      <c r="M5450" s="92"/>
    </row>
    <row r="5451" spans="2:13" ht="10" hidden="1" customHeight="1" outlineLevel="1" x14ac:dyDescent="0.15">
      <c r="C5451" s="43" t="s">
        <v>248</v>
      </c>
    </row>
    <row r="5452" spans="2:13" ht="4" hidden="1" customHeight="1" outlineLevel="1" x14ac:dyDescent="0.15"/>
    <row r="5453" spans="2:13" s="1" customFormat="1" ht="15" hidden="1" customHeight="1" outlineLevel="1" x14ac:dyDescent="0.15">
      <c r="B5453" s="7"/>
      <c r="C5453" s="19">
        <v>1</v>
      </c>
      <c r="D5453" s="9" t="s">
        <v>17</v>
      </c>
      <c r="F5453" s="8" t="s">
        <v>9</v>
      </c>
      <c r="H5453" s="29">
        <f>H5436 * $E5450</f>
        <v>0</v>
      </c>
      <c r="I5453" s="29">
        <f>I5436 * $E5450</f>
        <v>0</v>
      </c>
      <c r="J5453" s="29">
        <f>J5436 * $E5450</f>
        <v>0</v>
      </c>
      <c r="K5453" s="29">
        <f>K5436 * $E5450</f>
        <v>0</v>
      </c>
      <c r="L5453" s="29">
        <f>L5436 * $E5450</f>
        <v>0</v>
      </c>
    </row>
    <row r="5454" spans="2:13" ht="4" hidden="1" customHeight="1" outlineLevel="1" x14ac:dyDescent="0.15">
      <c r="D5454" s="9"/>
      <c r="F5454" s="1"/>
      <c r="H5454" s="1"/>
      <c r="I5454" s="1"/>
      <c r="J5454" s="1"/>
      <c r="K5454" s="1"/>
      <c r="L5454" s="1"/>
    </row>
    <row r="5455" spans="2:13" s="1" customFormat="1" ht="15" hidden="1" customHeight="1" outlineLevel="1" x14ac:dyDescent="0.15">
      <c r="B5455" s="7"/>
      <c r="C5455" s="19">
        <v>2</v>
      </c>
      <c r="D5455" s="9" t="s">
        <v>249</v>
      </c>
      <c r="F5455" s="8" t="s">
        <v>9</v>
      </c>
      <c r="H5455" s="29">
        <f>H5438 * $E5450</f>
        <v>0</v>
      </c>
      <c r="I5455" s="29">
        <f>I5438 * $E5450</f>
        <v>0</v>
      </c>
      <c r="J5455" s="29">
        <f>J5438 * $E5450</f>
        <v>0</v>
      </c>
      <c r="K5455" s="29">
        <f>K5438 * $E5450</f>
        <v>0</v>
      </c>
      <c r="L5455" s="29">
        <f>L5438 * $E5450</f>
        <v>0</v>
      </c>
    </row>
    <row r="5456" spans="2:13" ht="4" hidden="1" customHeight="1" outlineLevel="1" x14ac:dyDescent="0.15">
      <c r="D5456" s="9"/>
      <c r="F5456" s="1"/>
      <c r="H5456" s="1"/>
      <c r="I5456" s="1"/>
      <c r="J5456" s="1"/>
      <c r="K5456" s="1"/>
      <c r="L5456" s="1"/>
    </row>
    <row r="5457" spans="2:14" s="1" customFormat="1" ht="15" hidden="1" customHeight="1" outlineLevel="1" x14ac:dyDescent="0.15">
      <c r="B5457" s="7"/>
      <c r="C5457" s="19">
        <v>3</v>
      </c>
      <c r="D5457" s="9" t="s">
        <v>11</v>
      </c>
      <c r="F5457" s="8" t="str">
        <f>ReportingCurrencyUnitLables</f>
        <v>USD 000s</v>
      </c>
      <c r="H5457" s="29">
        <f>H5440 * $E5450</f>
        <v>0</v>
      </c>
      <c r="I5457" s="29">
        <f>I5440 * $E5450</f>
        <v>0</v>
      </c>
      <c r="J5457" s="29">
        <f>J5440 * $E5450</f>
        <v>0</v>
      </c>
      <c r="K5457" s="29">
        <f>K5440 * $E5450</f>
        <v>0</v>
      </c>
      <c r="L5457" s="29">
        <f>L5440 * $E5450</f>
        <v>0</v>
      </c>
    </row>
    <row r="5458" spans="2:14" ht="4" hidden="1" customHeight="1" outlineLevel="1" x14ac:dyDescent="0.15">
      <c r="D5458" s="9"/>
      <c r="F5458" s="1"/>
      <c r="H5458" s="1"/>
      <c r="I5458" s="1"/>
      <c r="J5458" s="1"/>
      <c r="K5458" s="1"/>
      <c r="L5458" s="1"/>
    </row>
    <row r="5459" spans="2:14" s="1" customFormat="1" ht="15" hidden="1" customHeight="1" outlineLevel="1" x14ac:dyDescent="0.15">
      <c r="B5459" s="7"/>
      <c r="C5459" s="19">
        <v>4</v>
      </c>
      <c r="D5459" s="9" t="s">
        <v>256</v>
      </c>
      <c r="F5459" s="8" t="str">
        <f>ReportingCurrencyUnitLables</f>
        <v>USD 000s</v>
      </c>
      <c r="H5459" s="29">
        <f>H5444 * $E5450</f>
        <v>0</v>
      </c>
      <c r="I5459" s="29">
        <f>I5444 * $E5450</f>
        <v>0</v>
      </c>
      <c r="J5459" s="29">
        <f>J5444 * $E5450</f>
        <v>0</v>
      </c>
      <c r="K5459" s="29">
        <f>K5444 * $E5450</f>
        <v>0</v>
      </c>
      <c r="L5459" s="29">
        <f>L5444 * $E5450</f>
        <v>0</v>
      </c>
    </row>
    <row r="5460" spans="2:14" ht="4" hidden="1" customHeight="1" outlineLevel="1" x14ac:dyDescent="0.15">
      <c r="D5460" s="9"/>
      <c r="F5460" s="1"/>
      <c r="H5460" s="1"/>
      <c r="I5460" s="1"/>
      <c r="J5460" s="1"/>
      <c r="K5460" s="1"/>
      <c r="L5460" s="1"/>
    </row>
    <row r="5461" spans="2:14" ht="10" hidden="1" customHeight="1" outlineLevel="1" x14ac:dyDescent="0.15">
      <c r="B5461" s="44"/>
      <c r="C5461" s="41"/>
      <c r="D5461" s="41"/>
      <c r="E5461" s="41"/>
      <c r="F5461" s="41"/>
      <c r="G5461" s="41"/>
      <c r="H5461" s="41"/>
      <c r="I5461" s="45"/>
      <c r="J5461" s="45"/>
      <c r="K5461" s="45"/>
      <c r="L5461" s="41"/>
      <c r="M5461" s="41"/>
      <c r="N5461" s="1"/>
    </row>
    <row r="5462" spans="2:14" ht="10" customHeight="1" x14ac:dyDescent="0.15">
      <c r="B5462" s="44"/>
      <c r="C5462" s="41"/>
      <c r="D5462" s="41"/>
      <c r="E5462" s="41"/>
      <c r="F5462" s="41"/>
      <c r="G5462" s="41"/>
      <c r="H5462" s="41"/>
      <c r="I5462" s="45"/>
      <c r="J5462" s="45"/>
      <c r="K5462" s="45"/>
      <c r="L5462" s="41"/>
      <c r="M5462" s="41"/>
      <c r="N5462" s="1"/>
    </row>
    <row r="5463" spans="2:14" s="1" customFormat="1" ht="19" collapsed="1" x14ac:dyDescent="0.15">
      <c r="B5463" s="83" cm="1">
        <f t="array" aca="1" ref="B5463" ca="1">MAX($B$2:OFFSET(B5463,-1,0)+1)</f>
        <v>89</v>
      </c>
      <c r="C5463" s="84" t="str">
        <f>UPPER(J5468) &amp;" / " &amp; K5468  &amp; " / " &amp; L5468 &amp; " / " &amp; H5468</f>
        <v xml:space="preserve"> /  /  / </v>
      </c>
      <c r="D5463" s="84"/>
      <c r="E5463" s="41"/>
      <c r="F5463" s="41"/>
      <c r="G5463" s="41"/>
      <c r="H5463" s="61" t="str">
        <f>IF(COUNTIF(E5465:E5521, "!")&gt;0, "!", "")</f>
        <v/>
      </c>
      <c r="I5463" s="18" t="s">
        <v>240</v>
      </c>
      <c r="J5463" s="2" t="s">
        <v>210</v>
      </c>
      <c r="K5463" s="18" t="s">
        <v>267</v>
      </c>
      <c r="L5463" s="42">
        <f>E5512</f>
        <v>1</v>
      </c>
      <c r="M5463" s="41"/>
    </row>
    <row r="5464" spans="2:14" s="1" customFormat="1" ht="4" hidden="1" customHeight="1" outlineLevel="1" x14ac:dyDescent="0.15">
      <c r="B5464" s="88"/>
      <c r="C5464" s="89"/>
      <c r="D5464" s="89"/>
      <c r="E5464" s="89"/>
      <c r="F5464" s="89"/>
      <c r="G5464" s="89"/>
      <c r="H5464" s="89"/>
      <c r="I5464" s="90"/>
      <c r="J5464" s="90"/>
      <c r="K5464" s="90"/>
      <c r="L5464" s="89"/>
      <c r="M5464" s="89"/>
    </row>
    <row r="5465" spans="2:14" ht="10" hidden="1" customHeight="1" outlineLevel="1" x14ac:dyDescent="0.15"/>
    <row r="5466" spans="2:14" ht="15" hidden="1" customHeight="1" outlineLevel="1" x14ac:dyDescent="0.15">
      <c r="D5466" s="1"/>
      <c r="E5466" s="1"/>
      <c r="H5466" s="4" t="s">
        <v>1</v>
      </c>
      <c r="J5466" s="4" t="s">
        <v>0</v>
      </c>
      <c r="K5466" s="4" t="s">
        <v>209</v>
      </c>
      <c r="L5466" s="4" t="s">
        <v>264</v>
      </c>
    </row>
    <row r="5467" spans="2:14" ht="5" hidden="1" customHeight="1" outlineLevel="1" x14ac:dyDescent="0.15">
      <c r="D5467" s="1"/>
      <c r="E5467" s="1"/>
      <c r="H5467" s="1"/>
      <c r="J5467" s="1"/>
      <c r="K5467" s="1"/>
      <c r="L5467" s="1"/>
    </row>
    <row r="5468" spans="2:14" ht="15" hidden="1" customHeight="1" outlineLevel="1" x14ac:dyDescent="0.15">
      <c r="D5468" s="9" t="s">
        <v>2</v>
      </c>
      <c r="E5468" s="1"/>
      <c r="H5468" s="2"/>
      <c r="J5468" s="2"/>
      <c r="K5468" s="2"/>
      <c r="L5468" s="2"/>
    </row>
    <row r="5469" spans="2:14" hidden="1" outlineLevel="1" x14ac:dyDescent="0.15">
      <c r="D5469" s="1"/>
      <c r="E5469" s="1"/>
      <c r="F5469" s="1"/>
      <c r="H5469" s="1"/>
      <c r="I5469" s="1"/>
      <c r="J5469" s="1"/>
      <c r="K5469" s="1"/>
      <c r="L5469" s="1"/>
    </row>
    <row r="5470" spans="2:14" s="1" customFormat="1" ht="18" hidden="1" customHeight="1" outlineLevel="1" x14ac:dyDescent="0.15">
      <c r="B5470" s="7"/>
      <c r="C5470" s="91" t="s">
        <v>3</v>
      </c>
      <c r="D5470" s="91"/>
      <c r="E5470" s="91"/>
      <c r="F5470" s="92"/>
      <c r="G5470" s="92"/>
      <c r="H5470" s="92" t="s">
        <v>4</v>
      </c>
      <c r="I5470" s="92" t="s">
        <v>5</v>
      </c>
      <c r="J5470" s="92" t="s">
        <v>6</v>
      </c>
      <c r="K5470" s="92" t="s">
        <v>257</v>
      </c>
      <c r="L5470" s="92" t="s">
        <v>258</v>
      </c>
      <c r="M5470" s="92"/>
    </row>
    <row r="5471" spans="2:14" ht="10" hidden="1" customHeight="1" outlineLevel="1" x14ac:dyDescent="0.15">
      <c r="H5471" s="1"/>
      <c r="I5471" s="1"/>
      <c r="J5471" s="1"/>
      <c r="K5471" s="1"/>
      <c r="L5471" s="1"/>
    </row>
    <row r="5472" spans="2:14" s="1" customFormat="1" ht="15" hidden="1" customHeight="1" outlineLevel="1" x14ac:dyDescent="0.15">
      <c r="B5472" s="7"/>
      <c r="D5472" s="9" t="s">
        <v>3</v>
      </c>
      <c r="F5472" s="17" t="s">
        <v>321</v>
      </c>
      <c r="H5472" s="22"/>
      <c r="I5472" s="22"/>
      <c r="J5472" s="22"/>
      <c r="K5472" s="22"/>
      <c r="L5472" s="22"/>
    </row>
    <row r="5473" spans="2:13" ht="4" hidden="1" customHeight="1" outlineLevel="1" x14ac:dyDescent="0.15">
      <c r="D5473" s="1"/>
      <c r="E5473" s="1"/>
      <c r="F5473" s="1"/>
      <c r="H5473" s="1"/>
      <c r="I5473" s="1"/>
      <c r="J5473" s="1"/>
      <c r="K5473" s="1"/>
      <c r="L5473" s="1"/>
    </row>
    <row r="5474" spans="2:13" s="1" customFormat="1" ht="15" hidden="1" customHeight="1" outlineLevel="1" x14ac:dyDescent="0.15">
      <c r="B5474" s="7"/>
      <c r="D5474" s="9" t="s">
        <v>246</v>
      </c>
      <c r="F5474" s="8" t="str">
        <f>F5476 &amp; ":" &amp; F5472</f>
        <v>USD:[currency code]</v>
      </c>
      <c r="H5474" s="24"/>
      <c r="I5474" s="24"/>
      <c r="J5474" s="24"/>
      <c r="K5474" s="24"/>
      <c r="L5474" s="24"/>
    </row>
    <row r="5475" spans="2:13" ht="4" hidden="1" customHeight="1" outlineLevel="1" x14ac:dyDescent="0.15">
      <c r="D5475" s="1"/>
      <c r="E5475" s="1"/>
      <c r="F5475" s="1"/>
      <c r="H5475" s="1"/>
      <c r="I5475" s="1"/>
      <c r="J5475" s="1"/>
      <c r="K5475" s="1"/>
      <c r="L5475" s="1"/>
    </row>
    <row r="5476" spans="2:13" s="1" customFormat="1" ht="15" hidden="1" customHeight="1" outlineLevel="1" x14ac:dyDescent="0.15">
      <c r="B5476" s="7"/>
      <c r="D5476" s="9" t="s">
        <v>16</v>
      </c>
      <c r="F5476" s="8" t="str">
        <f>ReportingCurrency</f>
        <v>USD</v>
      </c>
      <c r="H5476" s="28">
        <f>IF(H5474=0, 0, H5472/H5474)</f>
        <v>0</v>
      </c>
      <c r="I5476" s="28">
        <f>IF(I5474=0, 0, I5472/I5474)</f>
        <v>0</v>
      </c>
      <c r="J5476" s="28">
        <f>IF(J5474=0, 0, J5472/J5474)</f>
        <v>0</v>
      </c>
      <c r="K5476" s="28">
        <f>IF(K5474=0, 0, K5472/K5474)</f>
        <v>0</v>
      </c>
      <c r="L5476" s="28">
        <f>IF(L5474=0, 0, L5472/L5474)</f>
        <v>0</v>
      </c>
    </row>
    <row r="5477" spans="2:13" ht="4" hidden="1" customHeight="1" outlineLevel="1" x14ac:dyDescent="0.15">
      <c r="D5477" s="1"/>
      <c r="E5477" s="1"/>
      <c r="F5477" s="1"/>
      <c r="H5477" s="1"/>
      <c r="I5477" s="1"/>
      <c r="J5477" s="1"/>
      <c r="K5477" s="1"/>
      <c r="L5477" s="1"/>
    </row>
    <row r="5478" spans="2:13" s="1" customFormat="1" ht="15" hidden="1" customHeight="1" outlineLevel="1" x14ac:dyDescent="0.15">
      <c r="B5478" s="7"/>
      <c r="D5478" s="9" t="s">
        <v>253</v>
      </c>
      <c r="F5478" s="8" t="s">
        <v>254</v>
      </c>
      <c r="H5478" s="2"/>
      <c r="I5478" s="2"/>
      <c r="J5478" s="2"/>
      <c r="K5478" s="2"/>
      <c r="L5478" s="2"/>
    </row>
    <row r="5479" spans="2:13" ht="4" hidden="1" customHeight="1" outlineLevel="1" x14ac:dyDescent="0.15">
      <c r="D5479" s="1"/>
      <c r="E5479" s="1"/>
      <c r="F5479" s="1"/>
      <c r="H5479" s="1"/>
      <c r="I5479" s="1"/>
      <c r="J5479" s="1"/>
      <c r="K5479" s="1"/>
      <c r="L5479" s="1"/>
    </row>
    <row r="5480" spans="2:13" s="1" customFormat="1" ht="15" hidden="1" customHeight="1" outlineLevel="1" x14ac:dyDescent="0.15">
      <c r="B5480" s="7"/>
      <c r="D5480" s="9" t="s">
        <v>280</v>
      </c>
      <c r="F5480" s="8" t="s">
        <v>255</v>
      </c>
      <c r="H5480" s="25"/>
      <c r="I5480" s="25"/>
      <c r="J5480" s="25"/>
      <c r="K5480" s="25"/>
      <c r="L5480" s="25"/>
    </row>
    <row r="5481" spans="2:13" hidden="1" outlineLevel="1" x14ac:dyDescent="0.15">
      <c r="D5481" s="1"/>
      <c r="E5481" s="1"/>
      <c r="F5481" s="1"/>
      <c r="H5481" s="1"/>
      <c r="I5481" s="1"/>
      <c r="J5481" s="1"/>
      <c r="K5481" s="1"/>
      <c r="L5481" s="1"/>
    </row>
    <row r="5482" spans="2:13" s="1" customFormat="1" ht="18" hidden="1" customHeight="1" outlineLevel="1" x14ac:dyDescent="0.15">
      <c r="B5482" s="7"/>
      <c r="C5482" s="91" t="s">
        <v>311</v>
      </c>
      <c r="D5482" s="91"/>
      <c r="E5482" s="91"/>
      <c r="F5482" s="92"/>
      <c r="G5482" s="92"/>
      <c r="H5482" s="92" t="s">
        <v>4</v>
      </c>
      <c r="I5482" s="92" t="s">
        <v>5</v>
      </c>
      <c r="J5482" s="92" t="s">
        <v>6</v>
      </c>
      <c r="K5482" s="92" t="s">
        <v>257</v>
      </c>
      <c r="L5482" s="92" t="s">
        <v>258</v>
      </c>
      <c r="M5482" s="92"/>
    </row>
    <row r="5483" spans="2:13" ht="10" hidden="1" customHeight="1" outlineLevel="1" x14ac:dyDescent="0.15">
      <c r="H5483" s="1"/>
      <c r="I5483" s="1"/>
      <c r="J5483" s="1"/>
      <c r="K5483" s="1"/>
      <c r="L5483" s="1"/>
    </row>
    <row r="5484" spans="2:13" s="1" customFormat="1" ht="15" hidden="1" customHeight="1" outlineLevel="1" x14ac:dyDescent="0.15">
      <c r="B5484" s="7"/>
      <c r="C5484" s="62"/>
      <c r="D5484" s="9" t="s">
        <v>318</v>
      </c>
      <c r="E5484"/>
      <c r="F5484" s="58" t="str">
        <f>F5472</f>
        <v>[currency code]</v>
      </c>
      <c r="H5484" s="23"/>
      <c r="I5484" s="23"/>
      <c r="J5484" s="23"/>
      <c r="K5484" s="23"/>
      <c r="L5484" s="23"/>
    </row>
    <row r="5485" spans="2:13" ht="10" hidden="1" customHeight="1" outlineLevel="1" x14ac:dyDescent="0.15">
      <c r="D5485" s="1"/>
      <c r="F5485" s="1"/>
      <c r="H5485" s="1"/>
      <c r="I5485" s="1"/>
      <c r="J5485" s="1"/>
      <c r="K5485" s="1"/>
      <c r="L5485" s="1"/>
    </row>
    <row r="5486" spans="2:13" ht="15" hidden="1" customHeight="1" outlineLevel="1" x14ac:dyDescent="0.15">
      <c r="D5486" s="60"/>
      <c r="F5486" s="1"/>
      <c r="H5486" s="98" t="s">
        <v>312</v>
      </c>
      <c r="I5486" s="1"/>
      <c r="J5486" s="1"/>
      <c r="K5486" s="1"/>
      <c r="L5486" s="1"/>
    </row>
    <row r="5487" spans="2:13" s="1" customFormat="1" ht="15" hidden="1" customHeight="1" outlineLevel="1" x14ac:dyDescent="0.15">
      <c r="B5487" s="7"/>
      <c r="D5487" s="9" t="s">
        <v>319</v>
      </c>
      <c r="E5487"/>
      <c r="F5487" s="8" t="str">
        <f t="shared" ref="F5487" si="176">ReportingCurrency</f>
        <v>USD</v>
      </c>
      <c r="H5487" s="28">
        <f>IF(H5474=0, 0, H5484/H5474)</f>
        <v>0</v>
      </c>
      <c r="I5487" s="28">
        <f>IF(I5474=0, 0, I5484/I5474)</f>
        <v>0</v>
      </c>
      <c r="J5487" s="28">
        <f>IF(J5474=0, 0, J5484/J5474)</f>
        <v>0</v>
      </c>
      <c r="K5487" s="28">
        <f>IF(K5474=0, 0, K5484/K5474)</f>
        <v>0</v>
      </c>
      <c r="L5487" s="28">
        <f>IF(L5474=0, 0, L5484/L5474)</f>
        <v>0</v>
      </c>
    </row>
    <row r="5488" spans="2:13" hidden="1" outlineLevel="1" x14ac:dyDescent="0.15"/>
    <row r="5489" spans="2:13" s="1" customFormat="1" ht="18" hidden="1" customHeight="1" outlineLevel="1" x14ac:dyDescent="0.15">
      <c r="B5489" s="7"/>
      <c r="C5489" s="91" t="s">
        <v>8</v>
      </c>
      <c r="D5489" s="91"/>
      <c r="E5489" s="91"/>
      <c r="F5489" s="92"/>
      <c r="G5489" s="92"/>
      <c r="H5489" s="92" t="s">
        <v>4</v>
      </c>
      <c r="I5489" s="92" t="s">
        <v>5</v>
      </c>
      <c r="J5489" s="92" t="s">
        <v>6</v>
      </c>
      <c r="K5489" s="92" t="s">
        <v>257</v>
      </c>
      <c r="L5489" s="92" t="s">
        <v>258</v>
      </c>
      <c r="M5489" s="92"/>
    </row>
    <row r="5490" spans="2:13" ht="10" hidden="1" customHeight="1" outlineLevel="1" x14ac:dyDescent="0.15">
      <c r="H5490" s="1"/>
      <c r="I5490" s="1"/>
      <c r="J5490" s="1"/>
      <c r="K5490" s="1"/>
      <c r="L5490" s="1"/>
    </row>
    <row r="5491" spans="2:13" ht="15" hidden="1" customHeight="1" outlineLevel="1" x14ac:dyDescent="0.15">
      <c r="D5491" s="9" t="s">
        <v>8</v>
      </c>
      <c r="F5491" s="1"/>
      <c r="H5491" s="99" t="str" cm="1">
        <f t="array" ref="H5491">IF(OR(E5492:E5493 = "!"), "Red alert = missing data","")</f>
        <v/>
      </c>
      <c r="I5491" s="1"/>
      <c r="J5491" s="1"/>
      <c r="K5491" s="1"/>
      <c r="L5491" s="1"/>
    </row>
    <row r="5492" spans="2:13" s="1" customFormat="1" ht="15" hidden="1" customHeight="1" outlineLevel="1" x14ac:dyDescent="0.15">
      <c r="B5492" s="7"/>
      <c r="D5492" s="59" t="s">
        <v>309</v>
      </c>
      <c r="E5492" s="61" t="str" cm="1">
        <f t="array" ref="E5492">IF(MAX((H5487:L5487&gt;=H5476:L5476) * (H5487:L5487 &lt;&gt; 0) * (H5492:L5492=0)) &gt;0, "!", "")</f>
        <v/>
      </c>
      <c r="F5492" s="8" t="s">
        <v>18</v>
      </c>
      <c r="H5492" s="23"/>
      <c r="I5492" s="23"/>
      <c r="J5492" s="23"/>
      <c r="K5492" s="23"/>
      <c r="L5492" s="23"/>
    </row>
    <row r="5493" spans="2:13" s="1" customFormat="1" ht="15" hidden="1" customHeight="1" outlineLevel="1" x14ac:dyDescent="0.15">
      <c r="B5493" s="7"/>
      <c r="D5493" s="59" t="s">
        <v>310</v>
      </c>
      <c r="E5493" s="61" t="str" cm="1">
        <f t="array" ref="E5493">IF(MAX((H5487:L5487&lt;H5476:L5476) * (H5487:L5487 &lt;&gt; 0) * (H5493:L5493=0)) &gt;0, "!", "")</f>
        <v/>
      </c>
      <c r="F5493" s="8" t="s">
        <v>18</v>
      </c>
      <c r="H5493" s="23"/>
      <c r="I5493" s="23"/>
      <c r="J5493" s="23"/>
      <c r="K5493" s="23"/>
      <c r="L5493" s="23"/>
    </row>
    <row r="5494" spans="2:13" s="1" customFormat="1" ht="15" hidden="1" customHeight="1" outlineLevel="1" x14ac:dyDescent="0.15">
      <c r="B5494" s="7"/>
      <c r="D5494" s="59" t="s">
        <v>305</v>
      </c>
      <c r="E5494"/>
      <c r="F5494" s="8" t="s">
        <v>18</v>
      </c>
      <c r="H5494" s="29">
        <f>H5492+IF(H5487&lt;H5476, H5493, 0)</f>
        <v>0</v>
      </c>
      <c r="I5494" s="29">
        <f>I5492+IF(I5487&lt;I5476, I5493, 0)</f>
        <v>0</v>
      </c>
      <c r="J5494" s="29">
        <f>J5492+IF(J5487&lt;J5476, J5493, 0)</f>
        <v>0</v>
      </c>
      <c r="K5494" s="29">
        <f>K5492+IF(K5487&lt;K5476, K5493, 0)</f>
        <v>0</v>
      </c>
      <c r="L5494" s="29">
        <f>L5492+IF(L5487&lt;L5476, L5493, 0)</f>
        <v>0</v>
      </c>
    </row>
    <row r="5495" spans="2:13" hidden="1" outlineLevel="1" x14ac:dyDescent="0.15">
      <c r="D5495" s="1"/>
      <c r="E5495" s="1"/>
      <c r="F5495" s="1"/>
      <c r="H5495" s="1"/>
      <c r="I5495" s="1"/>
      <c r="J5495" s="1"/>
      <c r="K5495" s="1"/>
      <c r="L5495" s="1"/>
    </row>
    <row r="5496" spans="2:13" s="1" customFormat="1" ht="18" hidden="1" customHeight="1" outlineLevel="1" x14ac:dyDescent="0.15">
      <c r="B5496" s="7"/>
      <c r="C5496" s="91" t="s">
        <v>10</v>
      </c>
      <c r="D5496" s="91"/>
      <c r="E5496" s="91"/>
      <c r="F5496" s="92"/>
      <c r="G5496" s="92"/>
      <c r="H5496" s="97" t="s">
        <v>4</v>
      </c>
      <c r="I5496" s="92" t="s">
        <v>5</v>
      </c>
      <c r="J5496" s="92" t="s">
        <v>6</v>
      </c>
      <c r="K5496" s="92" t="s">
        <v>257</v>
      </c>
      <c r="L5496" s="92" t="s">
        <v>258</v>
      </c>
      <c r="M5496" s="92"/>
    </row>
    <row r="5497" spans="2:13" ht="10" hidden="1" customHeight="1" outlineLevel="1" x14ac:dyDescent="0.15"/>
    <row r="5498" spans="2:13" s="1" customFormat="1" ht="15" hidden="1" customHeight="1" outlineLevel="1" x14ac:dyDescent="0.15">
      <c r="B5498" s="7"/>
      <c r="D5498" s="9" t="s">
        <v>17</v>
      </c>
      <c r="F5498" s="8" t="s">
        <v>9</v>
      </c>
      <c r="H5498" s="29">
        <f>H5494</f>
        <v>0</v>
      </c>
      <c r="I5498" s="29">
        <f>I5494</f>
        <v>0</v>
      </c>
      <c r="J5498" s="29">
        <f>J5494</f>
        <v>0</v>
      </c>
      <c r="K5498" s="29">
        <f>K5494</f>
        <v>0</v>
      </c>
      <c r="L5498" s="29">
        <f>L5494</f>
        <v>0</v>
      </c>
    </row>
    <row r="5499" spans="2:13" ht="4" hidden="1" customHeight="1" outlineLevel="1" x14ac:dyDescent="0.15">
      <c r="D5499" s="9"/>
      <c r="F5499" s="1"/>
      <c r="H5499" s="1"/>
      <c r="I5499" s="1"/>
      <c r="J5499" s="1"/>
      <c r="K5499" s="1"/>
      <c r="L5499" s="1"/>
    </row>
    <row r="5500" spans="2:13" s="1" customFormat="1" ht="15" hidden="1" customHeight="1" outlineLevel="1" x14ac:dyDescent="0.15">
      <c r="B5500" s="7"/>
      <c r="D5500" s="9" t="s">
        <v>249</v>
      </c>
      <c r="F5500" s="8" t="s">
        <v>9</v>
      </c>
      <c r="H5500" s="29">
        <f>IF(H5487&lt;H5476, H5493, 0)</f>
        <v>0</v>
      </c>
      <c r="I5500" s="29">
        <f>IF(I5487&lt;I5476, I5493, 0)</f>
        <v>0</v>
      </c>
      <c r="J5500" s="29">
        <f>IF(J5487&lt;J5476, J5493, 0)</f>
        <v>0</v>
      </c>
      <c r="K5500" s="29">
        <f>IF(K5487&lt;K5476, K5493, 0)</f>
        <v>0</v>
      </c>
      <c r="L5500" s="29">
        <f>IF(L5487&lt;L5476, L5493, 0)</f>
        <v>0</v>
      </c>
    </row>
    <row r="5501" spans="2:13" ht="4" hidden="1" customHeight="1" outlineLevel="1" x14ac:dyDescent="0.15">
      <c r="D5501" s="9"/>
      <c r="F5501" s="1"/>
      <c r="H5501" s="1"/>
      <c r="I5501" s="1"/>
      <c r="J5501" s="1"/>
      <c r="K5501" s="1"/>
      <c r="L5501" s="1"/>
    </row>
    <row r="5502" spans="2:13" s="1" customFormat="1" ht="15" hidden="1" customHeight="1" outlineLevel="1" x14ac:dyDescent="0.15">
      <c r="B5502" s="7"/>
      <c r="D5502" s="9" t="s">
        <v>11</v>
      </c>
      <c r="F5502" s="8" t="str">
        <f>ReportingCurrencyUnitLables</f>
        <v>USD 000s</v>
      </c>
      <c r="H5502" s="29">
        <f>H5476 * H5494 / 1000</f>
        <v>0</v>
      </c>
      <c r="I5502" s="29">
        <f>I5476 * I5494 / 1000</f>
        <v>0</v>
      </c>
      <c r="J5502" s="29">
        <f>J5476 * J5494 / 1000</f>
        <v>0</v>
      </c>
      <c r="K5502" s="29">
        <f>K5476 * K5494 / 1000</f>
        <v>0</v>
      </c>
      <c r="L5502" s="29">
        <f>L5476 * L5494 / 1000</f>
        <v>0</v>
      </c>
    </row>
    <row r="5503" spans="2:13" ht="4" hidden="1" customHeight="1" outlineLevel="1" x14ac:dyDescent="0.15">
      <c r="D5503" s="9"/>
      <c r="F5503" s="1"/>
      <c r="H5503" s="1"/>
      <c r="I5503" s="1"/>
      <c r="J5503" s="1"/>
      <c r="K5503" s="1"/>
      <c r="L5503" s="1"/>
    </row>
    <row r="5504" spans="2:13" s="1" customFormat="1" ht="15" hidden="1" customHeight="1" outlineLevel="1" x14ac:dyDescent="0.15">
      <c r="B5504" s="7"/>
      <c r="D5504" s="9" t="s">
        <v>13</v>
      </c>
      <c r="F5504" s="8" t="s">
        <v>14</v>
      </c>
      <c r="H5504" s="30">
        <f>IF(H5498=0,0,H5500 / H5498)</f>
        <v>0</v>
      </c>
      <c r="I5504" s="30">
        <f>IF(I5498=0,0,I5500 / I5498)</f>
        <v>0</v>
      </c>
      <c r="J5504" s="30">
        <f>IF(J5498=0,0,J5500 / J5498)</f>
        <v>0</v>
      </c>
      <c r="K5504" s="30">
        <f>IF(K5498=0,0,K5500 / K5498)</f>
        <v>0</v>
      </c>
      <c r="L5504" s="30">
        <f>IF(L5498=0,0,L5500 / L5498)</f>
        <v>0</v>
      </c>
    </row>
    <row r="5505" spans="2:13" ht="4" hidden="1" customHeight="1" outlineLevel="1" x14ac:dyDescent="0.15">
      <c r="D5505" s="9"/>
      <c r="F5505" s="1"/>
      <c r="H5505" s="1"/>
      <c r="I5505" s="1"/>
      <c r="J5505" s="1"/>
      <c r="K5505" s="1"/>
      <c r="L5505" s="1"/>
    </row>
    <row r="5506" spans="2:13" ht="15" hidden="1" customHeight="1" outlineLevel="1" x14ac:dyDescent="0.15">
      <c r="D5506" s="9" t="s">
        <v>302</v>
      </c>
      <c r="F5506" s="8" t="str">
        <f>ReportingCurrencyUnitLables</f>
        <v>USD 000s</v>
      </c>
      <c r="G5506" s="1"/>
      <c r="H5506" s="29">
        <f>MAX(0, H5476-H5487) * H5500 / 1000</f>
        <v>0</v>
      </c>
      <c r="I5506" s="29">
        <f t="shared" ref="I5506:L5506" si="177">MAX(0, I5476-I5487) * I5500 / 1000</f>
        <v>0</v>
      </c>
      <c r="J5506" s="29">
        <f t="shared" si="177"/>
        <v>0</v>
      </c>
      <c r="K5506" s="29">
        <f t="shared" si="177"/>
        <v>0</v>
      </c>
      <c r="L5506" s="29">
        <f t="shared" si="177"/>
        <v>0</v>
      </c>
    </row>
    <row r="5507" spans="2:13" ht="4" hidden="1" customHeight="1" outlineLevel="1" x14ac:dyDescent="0.15">
      <c r="D5507" s="9"/>
      <c r="F5507" s="1"/>
      <c r="H5507" s="1"/>
      <c r="I5507" s="1"/>
      <c r="J5507" s="1"/>
      <c r="K5507" s="1"/>
      <c r="L5507" s="1"/>
    </row>
    <row r="5508" spans="2:13" s="1" customFormat="1" ht="15" hidden="1" customHeight="1" outlineLevel="1" x14ac:dyDescent="0.15">
      <c r="B5508" s="7"/>
      <c r="D5508" s="9" t="s">
        <v>252</v>
      </c>
      <c r="F5508" s="8" t="s">
        <v>250</v>
      </c>
      <c r="H5508" s="30">
        <f>IF(H5502=0, 0, H5506/H5502)</f>
        <v>0</v>
      </c>
      <c r="I5508" s="30">
        <f>IF(I5502=0, 0, I5506/I5502)</f>
        <v>0</v>
      </c>
      <c r="J5508" s="30">
        <f>IF(J5502=0, 0, J5506/J5502)</f>
        <v>0</v>
      </c>
      <c r="K5508" s="30">
        <f>IF(K5502=0, 0, K5506/K5502)</f>
        <v>0</v>
      </c>
      <c r="L5508" s="30">
        <f>IF(L5502=0, 0, L5506/L5502)</f>
        <v>0</v>
      </c>
    </row>
    <row r="5509" spans="2:13" ht="4" hidden="1" customHeight="1" outlineLevel="1" x14ac:dyDescent="0.15">
      <c r="D5509" s="9"/>
      <c r="F5509" s="1"/>
      <c r="H5509" s="1"/>
      <c r="I5509" s="1"/>
      <c r="J5509" s="1"/>
      <c r="K5509" s="1"/>
      <c r="L5509" s="1"/>
    </row>
    <row r="5510" spans="2:13" s="1" customFormat="1" ht="15" hidden="1" customHeight="1" outlineLevel="1" x14ac:dyDescent="0.15">
      <c r="B5510" s="7"/>
      <c r="C5510" s="7"/>
      <c r="D5510" s="9" t="s">
        <v>251</v>
      </c>
      <c r="F5510" s="8" t="s">
        <v>259</v>
      </c>
      <c r="H5510" s="31"/>
      <c r="I5510" s="30">
        <f>IF(H5508=0, 0, -(I5508-H5508) / H5508)</f>
        <v>0</v>
      </c>
      <c r="J5510" s="30">
        <f>IF(I5508=0, 0, -(J5508-I5508) / I5508)</f>
        <v>0</v>
      </c>
      <c r="K5510" s="30">
        <f>IF(J5508=0, 0, -(K5508-J5508) / J5508)</f>
        <v>0</v>
      </c>
      <c r="L5510" s="30">
        <f>IF(K5508=0, 0, -(L5508-K5508) / K5508)</f>
        <v>0</v>
      </c>
    </row>
    <row r="5511" spans="2:13" hidden="1" outlineLevel="1" x14ac:dyDescent="0.15"/>
    <row r="5512" spans="2:13" s="1" customFormat="1" ht="18" hidden="1" customHeight="1" outlineLevel="1" x14ac:dyDescent="0.15">
      <c r="B5512" s="7"/>
      <c r="C5512" s="91" t="s">
        <v>241</v>
      </c>
      <c r="D5512" s="91"/>
      <c r="E5512" s="93">
        <f>IF(AND(J5463 = "Yes", OR(ISBLANK(Worker_Type_Filter), Worker_Type_Filter = H5468),
 OR(ISBLANK(Country_Filter), Country_Filter = J5468)), 1, 0)</f>
        <v>1</v>
      </c>
      <c r="F5512" s="92"/>
      <c r="G5512" s="92"/>
      <c r="H5512" s="92" t="s">
        <v>4</v>
      </c>
      <c r="I5512" s="92" t="s">
        <v>5</v>
      </c>
      <c r="J5512" s="92" t="s">
        <v>6</v>
      </c>
      <c r="K5512" s="92" t="s">
        <v>257</v>
      </c>
      <c r="L5512" s="92" t="s">
        <v>258</v>
      </c>
      <c r="M5512" s="92"/>
    </row>
    <row r="5513" spans="2:13" ht="10" hidden="1" customHeight="1" outlineLevel="1" x14ac:dyDescent="0.15">
      <c r="C5513" s="43" t="s">
        <v>248</v>
      </c>
    </row>
    <row r="5514" spans="2:13" ht="4" hidden="1" customHeight="1" outlineLevel="1" x14ac:dyDescent="0.15"/>
    <row r="5515" spans="2:13" s="1" customFormat="1" ht="15" hidden="1" customHeight="1" outlineLevel="1" x14ac:dyDescent="0.15">
      <c r="B5515" s="7"/>
      <c r="C5515" s="19">
        <v>1</v>
      </c>
      <c r="D5515" s="9" t="s">
        <v>17</v>
      </c>
      <c r="F5515" s="8" t="s">
        <v>9</v>
      </c>
      <c r="H5515" s="29">
        <f>H5498 * $E5512</f>
        <v>0</v>
      </c>
      <c r="I5515" s="29">
        <f>I5498 * $E5512</f>
        <v>0</v>
      </c>
      <c r="J5515" s="29">
        <f>J5498 * $E5512</f>
        <v>0</v>
      </c>
      <c r="K5515" s="29">
        <f>K5498 * $E5512</f>
        <v>0</v>
      </c>
      <c r="L5515" s="29">
        <f>L5498 * $E5512</f>
        <v>0</v>
      </c>
    </row>
    <row r="5516" spans="2:13" ht="4" hidden="1" customHeight="1" outlineLevel="1" x14ac:dyDescent="0.15">
      <c r="D5516" s="9"/>
      <c r="F5516" s="1"/>
      <c r="H5516" s="1"/>
      <c r="I5516" s="1"/>
      <c r="J5516" s="1"/>
      <c r="K5516" s="1"/>
      <c r="L5516" s="1"/>
    </row>
    <row r="5517" spans="2:13" s="1" customFormat="1" ht="15" hidden="1" customHeight="1" outlineLevel="1" x14ac:dyDescent="0.15">
      <c r="B5517" s="7"/>
      <c r="C5517" s="19">
        <v>2</v>
      </c>
      <c r="D5517" s="9" t="s">
        <v>249</v>
      </c>
      <c r="F5517" s="8" t="s">
        <v>9</v>
      </c>
      <c r="H5517" s="29">
        <f>H5500 * $E5512</f>
        <v>0</v>
      </c>
      <c r="I5517" s="29">
        <f>I5500 * $E5512</f>
        <v>0</v>
      </c>
      <c r="J5517" s="29">
        <f>J5500 * $E5512</f>
        <v>0</v>
      </c>
      <c r="K5517" s="29">
        <f>K5500 * $E5512</f>
        <v>0</v>
      </c>
      <c r="L5517" s="29">
        <f>L5500 * $E5512</f>
        <v>0</v>
      </c>
    </row>
    <row r="5518" spans="2:13" ht="4" hidden="1" customHeight="1" outlineLevel="1" x14ac:dyDescent="0.15">
      <c r="D5518" s="9"/>
      <c r="F5518" s="1"/>
      <c r="H5518" s="1"/>
      <c r="I5518" s="1"/>
      <c r="J5518" s="1"/>
      <c r="K5518" s="1"/>
      <c r="L5518" s="1"/>
    </row>
    <row r="5519" spans="2:13" s="1" customFormat="1" ht="15" hidden="1" customHeight="1" outlineLevel="1" x14ac:dyDescent="0.15">
      <c r="B5519" s="7"/>
      <c r="C5519" s="19">
        <v>3</v>
      </c>
      <c r="D5519" s="9" t="s">
        <v>11</v>
      </c>
      <c r="F5519" s="8" t="str">
        <f>ReportingCurrencyUnitLables</f>
        <v>USD 000s</v>
      </c>
      <c r="H5519" s="29">
        <f>H5502 * $E5512</f>
        <v>0</v>
      </c>
      <c r="I5519" s="29">
        <f>I5502 * $E5512</f>
        <v>0</v>
      </c>
      <c r="J5519" s="29">
        <f>J5502 * $E5512</f>
        <v>0</v>
      </c>
      <c r="K5519" s="29">
        <f>K5502 * $E5512</f>
        <v>0</v>
      </c>
      <c r="L5519" s="29">
        <f>L5502 * $E5512</f>
        <v>0</v>
      </c>
    </row>
    <row r="5520" spans="2:13" ht="4" hidden="1" customHeight="1" outlineLevel="1" x14ac:dyDescent="0.15">
      <c r="D5520" s="9"/>
      <c r="F5520" s="1"/>
      <c r="H5520" s="1"/>
      <c r="I5520" s="1"/>
      <c r="J5520" s="1"/>
      <c r="K5520" s="1"/>
      <c r="L5520" s="1"/>
    </row>
    <row r="5521" spans="2:14" s="1" customFormat="1" ht="15" hidden="1" customHeight="1" outlineLevel="1" x14ac:dyDescent="0.15">
      <c r="B5521" s="7"/>
      <c r="C5521" s="19">
        <v>4</v>
      </c>
      <c r="D5521" s="9" t="s">
        <v>256</v>
      </c>
      <c r="F5521" s="8" t="str">
        <f>ReportingCurrencyUnitLables</f>
        <v>USD 000s</v>
      </c>
      <c r="H5521" s="29">
        <f>H5506 * $E5512</f>
        <v>0</v>
      </c>
      <c r="I5521" s="29">
        <f>I5506 * $E5512</f>
        <v>0</v>
      </c>
      <c r="J5521" s="29">
        <f>J5506 * $E5512</f>
        <v>0</v>
      </c>
      <c r="K5521" s="29">
        <f>K5506 * $E5512</f>
        <v>0</v>
      </c>
      <c r="L5521" s="29">
        <f>L5506 * $E5512</f>
        <v>0</v>
      </c>
    </row>
    <row r="5522" spans="2:14" ht="4" hidden="1" customHeight="1" outlineLevel="1" x14ac:dyDescent="0.15">
      <c r="D5522" s="9"/>
      <c r="F5522" s="1"/>
      <c r="H5522" s="1"/>
      <c r="I5522" s="1"/>
      <c r="J5522" s="1"/>
      <c r="K5522" s="1"/>
      <c r="L5522" s="1"/>
    </row>
    <row r="5523" spans="2:14" ht="10" hidden="1" customHeight="1" outlineLevel="1" x14ac:dyDescent="0.15">
      <c r="B5523" s="44"/>
      <c r="C5523" s="41"/>
      <c r="D5523" s="41"/>
      <c r="E5523" s="41"/>
      <c r="F5523" s="41"/>
      <c r="G5523" s="41"/>
      <c r="H5523" s="41"/>
      <c r="I5523" s="45"/>
      <c r="J5523" s="45"/>
      <c r="K5523" s="45"/>
      <c r="L5523" s="41"/>
      <c r="M5523" s="41"/>
      <c r="N5523" s="1"/>
    </row>
    <row r="5524" spans="2:14" ht="10" customHeight="1" x14ac:dyDescent="0.15">
      <c r="B5524" s="44"/>
      <c r="C5524" s="41"/>
      <c r="D5524" s="41"/>
      <c r="E5524" s="41"/>
      <c r="F5524" s="41"/>
      <c r="G5524" s="41"/>
      <c r="H5524" s="41"/>
      <c r="I5524" s="45"/>
      <c r="J5524" s="45"/>
      <c r="K5524" s="45"/>
      <c r="L5524" s="41"/>
      <c r="M5524" s="41"/>
      <c r="N5524" s="1"/>
    </row>
    <row r="5525" spans="2:14" s="1" customFormat="1" ht="19" collapsed="1" x14ac:dyDescent="0.15">
      <c r="B5525" s="83" cm="1">
        <f t="array" aca="1" ref="B5525" ca="1">MAX($B$2:OFFSET(B5525,-1,0)+1)</f>
        <v>90</v>
      </c>
      <c r="C5525" s="84" t="str">
        <f>UPPER(J5530) &amp;" / " &amp; K5530  &amp; " / " &amp; L5530 &amp; " / " &amp; H5530</f>
        <v xml:space="preserve"> /  /  / </v>
      </c>
      <c r="D5525" s="84"/>
      <c r="E5525" s="41"/>
      <c r="F5525" s="41"/>
      <c r="G5525" s="41"/>
      <c r="H5525" s="61" t="str">
        <f>IF(COUNTIF(E5527:E5583, "!")&gt;0, "!", "")</f>
        <v/>
      </c>
      <c r="I5525" s="18" t="s">
        <v>240</v>
      </c>
      <c r="J5525" s="2" t="s">
        <v>210</v>
      </c>
      <c r="K5525" s="18" t="s">
        <v>267</v>
      </c>
      <c r="L5525" s="42">
        <f>E5574</f>
        <v>1</v>
      </c>
      <c r="M5525" s="41"/>
    </row>
    <row r="5526" spans="2:14" s="1" customFormat="1" ht="4" hidden="1" customHeight="1" outlineLevel="1" x14ac:dyDescent="0.15">
      <c r="B5526" s="88"/>
      <c r="C5526" s="89"/>
      <c r="D5526" s="89"/>
      <c r="E5526" s="89"/>
      <c r="F5526" s="89"/>
      <c r="G5526" s="89"/>
      <c r="H5526" s="89"/>
      <c r="I5526" s="90"/>
      <c r="J5526" s="90"/>
      <c r="K5526" s="90"/>
      <c r="L5526" s="89"/>
      <c r="M5526" s="89"/>
    </row>
    <row r="5527" spans="2:14" ht="10" hidden="1" customHeight="1" outlineLevel="1" x14ac:dyDescent="0.15"/>
    <row r="5528" spans="2:14" ht="15" hidden="1" customHeight="1" outlineLevel="1" x14ac:dyDescent="0.15">
      <c r="D5528" s="1"/>
      <c r="E5528" s="1"/>
      <c r="H5528" s="4" t="s">
        <v>1</v>
      </c>
      <c r="J5528" s="4" t="s">
        <v>0</v>
      </c>
      <c r="K5528" s="4" t="s">
        <v>209</v>
      </c>
      <c r="L5528" s="4" t="s">
        <v>264</v>
      </c>
    </row>
    <row r="5529" spans="2:14" ht="5" hidden="1" customHeight="1" outlineLevel="1" x14ac:dyDescent="0.15">
      <c r="D5529" s="1"/>
      <c r="E5529" s="1"/>
      <c r="H5529" s="1"/>
      <c r="J5529" s="1"/>
      <c r="K5529" s="1"/>
      <c r="L5529" s="1"/>
    </row>
    <row r="5530" spans="2:14" ht="15" hidden="1" customHeight="1" outlineLevel="1" x14ac:dyDescent="0.15">
      <c r="D5530" s="9" t="s">
        <v>2</v>
      </c>
      <c r="E5530" s="1"/>
      <c r="H5530" s="2"/>
      <c r="J5530" s="2"/>
      <c r="K5530" s="2"/>
      <c r="L5530" s="2"/>
    </row>
    <row r="5531" spans="2:14" hidden="1" outlineLevel="1" x14ac:dyDescent="0.15">
      <c r="D5531" s="1"/>
      <c r="E5531" s="1"/>
      <c r="F5531" s="1"/>
      <c r="H5531" s="1"/>
      <c r="I5531" s="1"/>
      <c r="J5531" s="1"/>
      <c r="K5531" s="1"/>
      <c r="L5531" s="1"/>
    </row>
    <row r="5532" spans="2:14" s="1" customFormat="1" ht="18" hidden="1" customHeight="1" outlineLevel="1" x14ac:dyDescent="0.15">
      <c r="B5532" s="7"/>
      <c r="C5532" s="91" t="s">
        <v>3</v>
      </c>
      <c r="D5532" s="91"/>
      <c r="E5532" s="91"/>
      <c r="F5532" s="92"/>
      <c r="G5532" s="92"/>
      <c r="H5532" s="92" t="s">
        <v>4</v>
      </c>
      <c r="I5532" s="92" t="s">
        <v>5</v>
      </c>
      <c r="J5532" s="92" t="s">
        <v>6</v>
      </c>
      <c r="K5532" s="92" t="s">
        <v>257</v>
      </c>
      <c r="L5532" s="92" t="s">
        <v>258</v>
      </c>
      <c r="M5532" s="92"/>
    </row>
    <row r="5533" spans="2:14" ht="10" hidden="1" customHeight="1" outlineLevel="1" x14ac:dyDescent="0.15">
      <c r="H5533" s="1"/>
      <c r="I5533" s="1"/>
      <c r="J5533" s="1"/>
      <c r="K5533" s="1"/>
      <c r="L5533" s="1"/>
    </row>
    <row r="5534" spans="2:14" s="1" customFormat="1" ht="15" hidden="1" customHeight="1" outlineLevel="1" x14ac:dyDescent="0.15">
      <c r="B5534" s="7"/>
      <c r="D5534" s="9" t="s">
        <v>3</v>
      </c>
      <c r="F5534" s="17" t="s">
        <v>321</v>
      </c>
      <c r="H5534" s="22"/>
      <c r="I5534" s="22"/>
      <c r="J5534" s="22"/>
      <c r="K5534" s="22"/>
      <c r="L5534" s="22"/>
    </row>
    <row r="5535" spans="2:14" ht="4" hidden="1" customHeight="1" outlineLevel="1" x14ac:dyDescent="0.15">
      <c r="D5535" s="1"/>
      <c r="E5535" s="1"/>
      <c r="F5535" s="1"/>
      <c r="H5535" s="1"/>
      <c r="I5535" s="1"/>
      <c r="J5535" s="1"/>
      <c r="K5535" s="1"/>
      <c r="L5535" s="1"/>
    </row>
    <row r="5536" spans="2:14" s="1" customFormat="1" ht="15" hidden="1" customHeight="1" outlineLevel="1" x14ac:dyDescent="0.15">
      <c r="B5536" s="7"/>
      <c r="D5536" s="9" t="s">
        <v>246</v>
      </c>
      <c r="F5536" s="8" t="str">
        <f>F5538 &amp; ":" &amp; F5534</f>
        <v>USD:[currency code]</v>
      </c>
      <c r="H5536" s="24"/>
      <c r="I5536" s="24"/>
      <c r="J5536" s="24"/>
      <c r="K5536" s="24"/>
      <c r="L5536" s="24"/>
    </row>
    <row r="5537" spans="2:13" ht="4" hidden="1" customHeight="1" outlineLevel="1" x14ac:dyDescent="0.15">
      <c r="D5537" s="1"/>
      <c r="E5537" s="1"/>
      <c r="F5537" s="1"/>
      <c r="H5537" s="1"/>
      <c r="I5537" s="1"/>
      <c r="J5537" s="1"/>
      <c r="K5537" s="1"/>
      <c r="L5537" s="1"/>
    </row>
    <row r="5538" spans="2:13" s="1" customFormat="1" ht="15" hidden="1" customHeight="1" outlineLevel="1" x14ac:dyDescent="0.15">
      <c r="B5538" s="7"/>
      <c r="D5538" s="9" t="s">
        <v>16</v>
      </c>
      <c r="F5538" s="8" t="str">
        <f>ReportingCurrency</f>
        <v>USD</v>
      </c>
      <c r="H5538" s="28">
        <f>IF(H5536=0, 0, H5534/H5536)</f>
        <v>0</v>
      </c>
      <c r="I5538" s="28">
        <f>IF(I5536=0, 0, I5534/I5536)</f>
        <v>0</v>
      </c>
      <c r="J5538" s="28">
        <f>IF(J5536=0, 0, J5534/J5536)</f>
        <v>0</v>
      </c>
      <c r="K5538" s="28">
        <f>IF(K5536=0, 0, K5534/K5536)</f>
        <v>0</v>
      </c>
      <c r="L5538" s="28">
        <f>IF(L5536=0, 0, L5534/L5536)</f>
        <v>0</v>
      </c>
    </row>
    <row r="5539" spans="2:13" ht="4" hidden="1" customHeight="1" outlineLevel="1" x14ac:dyDescent="0.15">
      <c r="D5539" s="1"/>
      <c r="E5539" s="1"/>
      <c r="F5539" s="1"/>
      <c r="H5539" s="1"/>
      <c r="I5539" s="1"/>
      <c r="J5539" s="1"/>
      <c r="K5539" s="1"/>
      <c r="L5539" s="1"/>
    </row>
    <row r="5540" spans="2:13" s="1" customFormat="1" ht="15" hidden="1" customHeight="1" outlineLevel="1" x14ac:dyDescent="0.15">
      <c r="B5540" s="7"/>
      <c r="D5540" s="9" t="s">
        <v>253</v>
      </c>
      <c r="F5540" s="8" t="s">
        <v>254</v>
      </c>
      <c r="H5540" s="2"/>
      <c r="I5540" s="2"/>
      <c r="J5540" s="2"/>
      <c r="K5540" s="2"/>
      <c r="L5540" s="2"/>
    </row>
    <row r="5541" spans="2:13" ht="4" hidden="1" customHeight="1" outlineLevel="1" x14ac:dyDescent="0.15">
      <c r="D5541" s="1"/>
      <c r="E5541" s="1"/>
      <c r="F5541" s="1"/>
      <c r="H5541" s="1"/>
      <c r="I5541" s="1"/>
      <c r="J5541" s="1"/>
      <c r="K5541" s="1"/>
      <c r="L5541" s="1"/>
    </row>
    <row r="5542" spans="2:13" s="1" customFormat="1" ht="15" hidden="1" customHeight="1" outlineLevel="1" x14ac:dyDescent="0.15">
      <c r="B5542" s="7"/>
      <c r="D5542" s="9" t="s">
        <v>280</v>
      </c>
      <c r="F5542" s="8" t="s">
        <v>255</v>
      </c>
      <c r="H5542" s="25"/>
      <c r="I5542" s="25"/>
      <c r="J5542" s="25"/>
      <c r="K5542" s="25"/>
      <c r="L5542" s="25"/>
    </row>
    <row r="5543" spans="2:13" hidden="1" outlineLevel="1" x14ac:dyDescent="0.15">
      <c r="D5543" s="1"/>
      <c r="E5543" s="1"/>
      <c r="F5543" s="1"/>
      <c r="H5543" s="1"/>
      <c r="I5543" s="1"/>
      <c r="J5543" s="1"/>
      <c r="K5543" s="1"/>
      <c r="L5543" s="1"/>
    </row>
    <row r="5544" spans="2:13" s="1" customFormat="1" ht="18" hidden="1" customHeight="1" outlineLevel="1" x14ac:dyDescent="0.15">
      <c r="B5544" s="7"/>
      <c r="C5544" s="91" t="s">
        <v>311</v>
      </c>
      <c r="D5544" s="91"/>
      <c r="E5544" s="91"/>
      <c r="F5544" s="92"/>
      <c r="G5544" s="92"/>
      <c r="H5544" s="92" t="s">
        <v>4</v>
      </c>
      <c r="I5544" s="92" t="s">
        <v>5</v>
      </c>
      <c r="J5544" s="92" t="s">
        <v>6</v>
      </c>
      <c r="K5544" s="92" t="s">
        <v>257</v>
      </c>
      <c r="L5544" s="92" t="s">
        <v>258</v>
      </c>
      <c r="M5544" s="92"/>
    </row>
    <row r="5545" spans="2:13" ht="10" hidden="1" customHeight="1" outlineLevel="1" x14ac:dyDescent="0.15">
      <c r="H5545" s="1"/>
      <c r="I5545" s="1"/>
      <c r="J5545" s="1"/>
      <c r="K5545" s="1"/>
      <c r="L5545" s="1"/>
    </row>
    <row r="5546" spans="2:13" s="1" customFormat="1" ht="15" hidden="1" customHeight="1" outlineLevel="1" x14ac:dyDescent="0.15">
      <c r="B5546" s="7"/>
      <c r="C5546" s="62"/>
      <c r="D5546" s="9" t="s">
        <v>318</v>
      </c>
      <c r="E5546"/>
      <c r="F5546" s="58" t="str">
        <f>F5534</f>
        <v>[currency code]</v>
      </c>
      <c r="H5546" s="23"/>
      <c r="I5546" s="23"/>
      <c r="J5546" s="23"/>
      <c r="K5546" s="23"/>
      <c r="L5546" s="23"/>
    </row>
    <row r="5547" spans="2:13" ht="10" hidden="1" customHeight="1" outlineLevel="1" x14ac:dyDescent="0.15">
      <c r="D5547" s="1"/>
      <c r="F5547" s="1"/>
      <c r="H5547" s="1"/>
      <c r="I5547" s="1"/>
      <c r="J5547" s="1"/>
      <c r="K5547" s="1"/>
      <c r="L5547" s="1"/>
    </row>
    <row r="5548" spans="2:13" ht="15" hidden="1" customHeight="1" outlineLevel="1" x14ac:dyDescent="0.15">
      <c r="D5548" s="60"/>
      <c r="F5548" s="1"/>
      <c r="H5548" s="98" t="s">
        <v>312</v>
      </c>
      <c r="I5548" s="1"/>
      <c r="J5548" s="1"/>
      <c r="K5548" s="1"/>
      <c r="L5548" s="1"/>
    </row>
    <row r="5549" spans="2:13" s="1" customFormat="1" ht="15" hidden="1" customHeight="1" outlineLevel="1" x14ac:dyDescent="0.15">
      <c r="B5549" s="7"/>
      <c r="D5549" s="9" t="s">
        <v>319</v>
      </c>
      <c r="E5549"/>
      <c r="F5549" s="8" t="str">
        <f t="shared" ref="F5549" si="178">ReportingCurrency</f>
        <v>USD</v>
      </c>
      <c r="H5549" s="28">
        <f>IF(H5536=0, 0, H5546/H5536)</f>
        <v>0</v>
      </c>
      <c r="I5549" s="28">
        <f>IF(I5536=0, 0, I5546/I5536)</f>
        <v>0</v>
      </c>
      <c r="J5549" s="28">
        <f>IF(J5536=0, 0, J5546/J5536)</f>
        <v>0</v>
      </c>
      <c r="K5549" s="28">
        <f>IF(K5536=0, 0, K5546/K5536)</f>
        <v>0</v>
      </c>
      <c r="L5549" s="28">
        <f>IF(L5536=0, 0, L5546/L5536)</f>
        <v>0</v>
      </c>
    </row>
    <row r="5550" spans="2:13" hidden="1" outlineLevel="1" x14ac:dyDescent="0.15"/>
    <row r="5551" spans="2:13" s="1" customFormat="1" ht="18" hidden="1" customHeight="1" outlineLevel="1" x14ac:dyDescent="0.15">
      <c r="B5551" s="7"/>
      <c r="C5551" s="91" t="s">
        <v>8</v>
      </c>
      <c r="D5551" s="91"/>
      <c r="E5551" s="91"/>
      <c r="F5551" s="92"/>
      <c r="G5551" s="92"/>
      <c r="H5551" s="92" t="s">
        <v>4</v>
      </c>
      <c r="I5551" s="92" t="s">
        <v>5</v>
      </c>
      <c r="J5551" s="92" t="s">
        <v>6</v>
      </c>
      <c r="K5551" s="92" t="s">
        <v>257</v>
      </c>
      <c r="L5551" s="92" t="s">
        <v>258</v>
      </c>
      <c r="M5551" s="92"/>
    </row>
    <row r="5552" spans="2:13" ht="10" hidden="1" customHeight="1" outlineLevel="1" x14ac:dyDescent="0.15">
      <c r="H5552" s="1"/>
      <c r="I5552" s="1"/>
      <c r="J5552" s="1"/>
      <c r="K5552" s="1"/>
      <c r="L5552" s="1"/>
    </row>
    <row r="5553" spans="2:13" ht="15" hidden="1" customHeight="1" outlineLevel="1" x14ac:dyDescent="0.15">
      <c r="D5553" s="9" t="s">
        <v>8</v>
      </c>
      <c r="F5553" s="1"/>
      <c r="H5553" s="99" t="str" cm="1">
        <f t="array" ref="H5553">IF(OR(E5554:E5555 = "!"), "Red alert = missing data","")</f>
        <v/>
      </c>
      <c r="I5553" s="1"/>
      <c r="J5553" s="1"/>
      <c r="K5553" s="1"/>
      <c r="L5553" s="1"/>
    </row>
    <row r="5554" spans="2:13" s="1" customFormat="1" ht="15" hidden="1" customHeight="1" outlineLevel="1" x14ac:dyDescent="0.15">
      <c r="B5554" s="7"/>
      <c r="D5554" s="59" t="s">
        <v>309</v>
      </c>
      <c r="E5554" s="61" t="str" cm="1">
        <f t="array" ref="E5554">IF(MAX((H5549:L5549&gt;=H5538:L5538) * (H5549:L5549 &lt;&gt; 0) * (H5554:L5554=0)) &gt;0, "!", "")</f>
        <v/>
      </c>
      <c r="F5554" s="8" t="s">
        <v>18</v>
      </c>
      <c r="H5554" s="23"/>
      <c r="I5554" s="23"/>
      <c r="J5554" s="23"/>
      <c r="K5554" s="23"/>
      <c r="L5554" s="23"/>
    </row>
    <row r="5555" spans="2:13" s="1" customFormat="1" ht="15" hidden="1" customHeight="1" outlineLevel="1" x14ac:dyDescent="0.15">
      <c r="B5555" s="7"/>
      <c r="D5555" s="59" t="s">
        <v>310</v>
      </c>
      <c r="E5555" s="61" t="str" cm="1">
        <f t="array" ref="E5555">IF(MAX((H5549:L5549&lt;H5538:L5538) * (H5549:L5549 &lt;&gt; 0) * (H5555:L5555=0)) &gt;0, "!", "")</f>
        <v/>
      </c>
      <c r="F5555" s="8" t="s">
        <v>18</v>
      </c>
      <c r="H5555" s="23"/>
      <c r="I5555" s="23"/>
      <c r="J5555" s="23"/>
      <c r="K5555" s="23"/>
      <c r="L5555" s="23"/>
    </row>
    <row r="5556" spans="2:13" s="1" customFormat="1" ht="15" hidden="1" customHeight="1" outlineLevel="1" x14ac:dyDescent="0.15">
      <c r="B5556" s="7"/>
      <c r="D5556" s="59" t="s">
        <v>305</v>
      </c>
      <c r="E5556"/>
      <c r="F5556" s="8" t="s">
        <v>18</v>
      </c>
      <c r="H5556" s="29">
        <f>H5554+IF(H5549&lt;H5538, H5555, 0)</f>
        <v>0</v>
      </c>
      <c r="I5556" s="29">
        <f>I5554+IF(I5549&lt;I5538, I5555, 0)</f>
        <v>0</v>
      </c>
      <c r="J5556" s="29">
        <f>J5554+IF(J5549&lt;J5538, J5555, 0)</f>
        <v>0</v>
      </c>
      <c r="K5556" s="29">
        <f>K5554+IF(K5549&lt;K5538, K5555, 0)</f>
        <v>0</v>
      </c>
      <c r="L5556" s="29">
        <f>L5554+IF(L5549&lt;L5538, L5555, 0)</f>
        <v>0</v>
      </c>
    </row>
    <row r="5557" spans="2:13" hidden="1" outlineLevel="1" x14ac:dyDescent="0.15">
      <c r="D5557" s="1"/>
      <c r="E5557" s="1"/>
      <c r="F5557" s="1"/>
      <c r="H5557" s="1"/>
      <c r="I5557" s="1"/>
      <c r="J5557" s="1"/>
      <c r="K5557" s="1"/>
      <c r="L5557" s="1"/>
    </row>
    <row r="5558" spans="2:13" s="1" customFormat="1" ht="18" hidden="1" customHeight="1" outlineLevel="1" x14ac:dyDescent="0.15">
      <c r="B5558" s="7"/>
      <c r="C5558" s="91" t="s">
        <v>10</v>
      </c>
      <c r="D5558" s="91"/>
      <c r="E5558" s="91"/>
      <c r="F5558" s="92"/>
      <c r="G5558" s="92"/>
      <c r="H5558" s="97" t="s">
        <v>4</v>
      </c>
      <c r="I5558" s="92" t="s">
        <v>5</v>
      </c>
      <c r="J5558" s="92" t="s">
        <v>6</v>
      </c>
      <c r="K5558" s="92" t="s">
        <v>257</v>
      </c>
      <c r="L5558" s="92" t="s">
        <v>258</v>
      </c>
      <c r="M5558" s="92"/>
    </row>
    <row r="5559" spans="2:13" ht="10" hidden="1" customHeight="1" outlineLevel="1" x14ac:dyDescent="0.15"/>
    <row r="5560" spans="2:13" s="1" customFormat="1" ht="15" hidden="1" customHeight="1" outlineLevel="1" x14ac:dyDescent="0.15">
      <c r="B5560" s="7"/>
      <c r="D5560" s="9" t="s">
        <v>17</v>
      </c>
      <c r="F5560" s="8" t="s">
        <v>9</v>
      </c>
      <c r="H5560" s="29">
        <f>H5556</f>
        <v>0</v>
      </c>
      <c r="I5560" s="29">
        <f>I5556</f>
        <v>0</v>
      </c>
      <c r="J5560" s="29">
        <f>J5556</f>
        <v>0</v>
      </c>
      <c r="K5560" s="29">
        <f>K5556</f>
        <v>0</v>
      </c>
      <c r="L5560" s="29">
        <f>L5556</f>
        <v>0</v>
      </c>
    </row>
    <row r="5561" spans="2:13" ht="4" hidden="1" customHeight="1" outlineLevel="1" x14ac:dyDescent="0.15">
      <c r="D5561" s="9"/>
      <c r="F5561" s="1"/>
      <c r="H5561" s="1"/>
      <c r="I5561" s="1"/>
      <c r="J5561" s="1"/>
      <c r="K5561" s="1"/>
      <c r="L5561" s="1"/>
    </row>
    <row r="5562" spans="2:13" s="1" customFormat="1" ht="15" hidden="1" customHeight="1" outlineLevel="1" x14ac:dyDescent="0.15">
      <c r="B5562" s="7"/>
      <c r="D5562" s="9" t="s">
        <v>249</v>
      </c>
      <c r="F5562" s="8" t="s">
        <v>9</v>
      </c>
      <c r="H5562" s="29">
        <f>IF(H5549&lt;H5538, H5555, 0)</f>
        <v>0</v>
      </c>
      <c r="I5562" s="29">
        <f>IF(I5549&lt;I5538, I5555, 0)</f>
        <v>0</v>
      </c>
      <c r="J5562" s="29">
        <f>IF(J5549&lt;J5538, J5555, 0)</f>
        <v>0</v>
      </c>
      <c r="K5562" s="29">
        <f>IF(K5549&lt;K5538, K5555, 0)</f>
        <v>0</v>
      </c>
      <c r="L5562" s="29">
        <f>IF(L5549&lt;L5538, L5555, 0)</f>
        <v>0</v>
      </c>
    </row>
    <row r="5563" spans="2:13" ht="4" hidden="1" customHeight="1" outlineLevel="1" x14ac:dyDescent="0.15">
      <c r="D5563" s="9"/>
      <c r="F5563" s="1"/>
      <c r="H5563" s="1"/>
      <c r="I5563" s="1"/>
      <c r="J5563" s="1"/>
      <c r="K5563" s="1"/>
      <c r="L5563" s="1"/>
    </row>
    <row r="5564" spans="2:13" s="1" customFormat="1" ht="15" hidden="1" customHeight="1" outlineLevel="1" x14ac:dyDescent="0.15">
      <c r="B5564" s="7"/>
      <c r="D5564" s="9" t="s">
        <v>11</v>
      </c>
      <c r="F5564" s="8" t="str">
        <f>ReportingCurrencyUnitLables</f>
        <v>USD 000s</v>
      </c>
      <c r="H5564" s="29">
        <f>H5538 * H5556 / 1000</f>
        <v>0</v>
      </c>
      <c r="I5564" s="29">
        <f>I5538 * I5556 / 1000</f>
        <v>0</v>
      </c>
      <c r="J5564" s="29">
        <f>J5538 * J5556 / 1000</f>
        <v>0</v>
      </c>
      <c r="K5564" s="29">
        <f>K5538 * K5556 / 1000</f>
        <v>0</v>
      </c>
      <c r="L5564" s="29">
        <f>L5538 * L5556 / 1000</f>
        <v>0</v>
      </c>
    </row>
    <row r="5565" spans="2:13" ht="4" hidden="1" customHeight="1" outlineLevel="1" x14ac:dyDescent="0.15">
      <c r="D5565" s="9"/>
      <c r="F5565" s="1"/>
      <c r="H5565" s="1"/>
      <c r="I5565" s="1"/>
      <c r="J5565" s="1"/>
      <c r="K5565" s="1"/>
      <c r="L5565" s="1"/>
    </row>
    <row r="5566" spans="2:13" s="1" customFormat="1" ht="15" hidden="1" customHeight="1" outlineLevel="1" x14ac:dyDescent="0.15">
      <c r="B5566" s="7"/>
      <c r="D5566" s="9" t="s">
        <v>13</v>
      </c>
      <c r="F5566" s="8" t="s">
        <v>14</v>
      </c>
      <c r="H5566" s="30">
        <f>IF(H5560=0,0,H5562 / H5560)</f>
        <v>0</v>
      </c>
      <c r="I5566" s="30">
        <f>IF(I5560=0,0,I5562 / I5560)</f>
        <v>0</v>
      </c>
      <c r="J5566" s="30">
        <f>IF(J5560=0,0,J5562 / J5560)</f>
        <v>0</v>
      </c>
      <c r="K5566" s="30">
        <f>IF(K5560=0,0,K5562 / K5560)</f>
        <v>0</v>
      </c>
      <c r="L5566" s="30">
        <f>IF(L5560=0,0,L5562 / L5560)</f>
        <v>0</v>
      </c>
    </row>
    <row r="5567" spans="2:13" ht="4" hidden="1" customHeight="1" outlineLevel="1" x14ac:dyDescent="0.15">
      <c r="D5567" s="9"/>
      <c r="F5567" s="1"/>
      <c r="H5567" s="1"/>
      <c r="I5567" s="1"/>
      <c r="J5567" s="1"/>
      <c r="K5567" s="1"/>
      <c r="L5567" s="1"/>
    </row>
    <row r="5568" spans="2:13" ht="15" hidden="1" customHeight="1" outlineLevel="1" x14ac:dyDescent="0.15">
      <c r="D5568" s="9" t="s">
        <v>302</v>
      </c>
      <c r="F5568" s="8" t="str">
        <f>ReportingCurrencyUnitLables</f>
        <v>USD 000s</v>
      </c>
      <c r="G5568" s="1"/>
      <c r="H5568" s="29">
        <f>MAX(0, H5538-H5549) * H5562 / 1000</f>
        <v>0</v>
      </c>
      <c r="I5568" s="29">
        <f t="shared" ref="I5568:L5568" si="179">MAX(0, I5538-I5549) * I5562 / 1000</f>
        <v>0</v>
      </c>
      <c r="J5568" s="29">
        <f t="shared" si="179"/>
        <v>0</v>
      </c>
      <c r="K5568" s="29">
        <f t="shared" si="179"/>
        <v>0</v>
      </c>
      <c r="L5568" s="29">
        <f t="shared" si="179"/>
        <v>0</v>
      </c>
    </row>
    <row r="5569" spans="2:13" ht="4" hidden="1" customHeight="1" outlineLevel="1" x14ac:dyDescent="0.15">
      <c r="D5569" s="9"/>
      <c r="F5569" s="1"/>
      <c r="H5569" s="1"/>
      <c r="I5569" s="1"/>
      <c r="J5569" s="1"/>
      <c r="K5569" s="1"/>
      <c r="L5569" s="1"/>
    </row>
    <row r="5570" spans="2:13" s="1" customFormat="1" ht="15" hidden="1" customHeight="1" outlineLevel="1" x14ac:dyDescent="0.15">
      <c r="B5570" s="7"/>
      <c r="D5570" s="9" t="s">
        <v>252</v>
      </c>
      <c r="F5570" s="8" t="s">
        <v>250</v>
      </c>
      <c r="H5570" s="30">
        <f>IF(H5564=0, 0, H5568/H5564)</f>
        <v>0</v>
      </c>
      <c r="I5570" s="30">
        <f>IF(I5564=0, 0, I5568/I5564)</f>
        <v>0</v>
      </c>
      <c r="J5570" s="30">
        <f>IF(J5564=0, 0, J5568/J5564)</f>
        <v>0</v>
      </c>
      <c r="K5570" s="30">
        <f>IF(K5564=0, 0, K5568/K5564)</f>
        <v>0</v>
      </c>
      <c r="L5570" s="30">
        <f>IF(L5564=0, 0, L5568/L5564)</f>
        <v>0</v>
      </c>
    </row>
    <row r="5571" spans="2:13" ht="4" hidden="1" customHeight="1" outlineLevel="1" x14ac:dyDescent="0.15">
      <c r="D5571" s="9"/>
      <c r="F5571" s="1"/>
      <c r="H5571" s="1"/>
      <c r="I5571" s="1"/>
      <c r="J5571" s="1"/>
      <c r="K5571" s="1"/>
      <c r="L5571" s="1"/>
    </row>
    <row r="5572" spans="2:13" s="1" customFormat="1" ht="15" hidden="1" customHeight="1" outlineLevel="1" x14ac:dyDescent="0.15">
      <c r="B5572" s="7"/>
      <c r="C5572" s="7"/>
      <c r="D5572" s="9" t="s">
        <v>251</v>
      </c>
      <c r="F5572" s="8" t="s">
        <v>259</v>
      </c>
      <c r="H5572" s="31"/>
      <c r="I5572" s="30">
        <f>IF(H5570=0, 0, -(I5570-H5570) / H5570)</f>
        <v>0</v>
      </c>
      <c r="J5572" s="30">
        <f>IF(I5570=0, 0, -(J5570-I5570) / I5570)</f>
        <v>0</v>
      </c>
      <c r="K5572" s="30">
        <f>IF(J5570=0, 0, -(K5570-J5570) / J5570)</f>
        <v>0</v>
      </c>
      <c r="L5572" s="30">
        <f>IF(K5570=0, 0, -(L5570-K5570) / K5570)</f>
        <v>0</v>
      </c>
    </row>
    <row r="5573" spans="2:13" hidden="1" outlineLevel="1" x14ac:dyDescent="0.15"/>
    <row r="5574" spans="2:13" s="1" customFormat="1" ht="18" hidden="1" customHeight="1" outlineLevel="1" x14ac:dyDescent="0.15">
      <c r="B5574" s="7"/>
      <c r="C5574" s="91" t="s">
        <v>241</v>
      </c>
      <c r="D5574" s="91"/>
      <c r="E5574" s="93">
        <f>IF(AND(J5525 = "Yes", OR(ISBLANK(Worker_Type_Filter), Worker_Type_Filter = H5530),
 OR(ISBLANK(Country_Filter), Country_Filter = J5530)), 1, 0)</f>
        <v>1</v>
      </c>
      <c r="F5574" s="92"/>
      <c r="G5574" s="92"/>
      <c r="H5574" s="92" t="s">
        <v>4</v>
      </c>
      <c r="I5574" s="92" t="s">
        <v>5</v>
      </c>
      <c r="J5574" s="92" t="s">
        <v>6</v>
      </c>
      <c r="K5574" s="92" t="s">
        <v>257</v>
      </c>
      <c r="L5574" s="92" t="s">
        <v>258</v>
      </c>
      <c r="M5574" s="92"/>
    </row>
    <row r="5575" spans="2:13" ht="10" hidden="1" customHeight="1" outlineLevel="1" x14ac:dyDescent="0.15">
      <c r="C5575" s="43" t="s">
        <v>248</v>
      </c>
    </row>
    <row r="5576" spans="2:13" ht="4" hidden="1" customHeight="1" outlineLevel="1" x14ac:dyDescent="0.15"/>
    <row r="5577" spans="2:13" s="1" customFormat="1" ht="15" hidden="1" customHeight="1" outlineLevel="1" x14ac:dyDescent="0.15">
      <c r="B5577" s="7"/>
      <c r="C5577" s="19">
        <v>1</v>
      </c>
      <c r="D5577" s="9" t="s">
        <v>17</v>
      </c>
      <c r="F5577" s="8" t="s">
        <v>9</v>
      </c>
      <c r="H5577" s="29">
        <f>H5560 * $E5574</f>
        <v>0</v>
      </c>
      <c r="I5577" s="29">
        <f>I5560 * $E5574</f>
        <v>0</v>
      </c>
      <c r="J5577" s="29">
        <f>J5560 * $E5574</f>
        <v>0</v>
      </c>
      <c r="K5577" s="29">
        <f>K5560 * $E5574</f>
        <v>0</v>
      </c>
      <c r="L5577" s="29">
        <f>L5560 * $E5574</f>
        <v>0</v>
      </c>
    </row>
    <row r="5578" spans="2:13" ht="4" hidden="1" customHeight="1" outlineLevel="1" x14ac:dyDescent="0.15">
      <c r="D5578" s="9"/>
      <c r="F5578" s="1"/>
      <c r="H5578" s="1"/>
      <c r="I5578" s="1"/>
      <c r="J5578" s="1"/>
      <c r="K5578" s="1"/>
      <c r="L5578" s="1"/>
    </row>
    <row r="5579" spans="2:13" s="1" customFormat="1" ht="15" hidden="1" customHeight="1" outlineLevel="1" x14ac:dyDescent="0.15">
      <c r="B5579" s="7"/>
      <c r="C5579" s="19">
        <v>2</v>
      </c>
      <c r="D5579" s="9" t="s">
        <v>249</v>
      </c>
      <c r="F5579" s="8" t="s">
        <v>9</v>
      </c>
      <c r="H5579" s="29">
        <f>H5562 * $E5574</f>
        <v>0</v>
      </c>
      <c r="I5579" s="29">
        <f>I5562 * $E5574</f>
        <v>0</v>
      </c>
      <c r="J5579" s="29">
        <f>J5562 * $E5574</f>
        <v>0</v>
      </c>
      <c r="K5579" s="29">
        <f>K5562 * $E5574</f>
        <v>0</v>
      </c>
      <c r="L5579" s="29">
        <f>L5562 * $E5574</f>
        <v>0</v>
      </c>
    </row>
    <row r="5580" spans="2:13" ht="4" hidden="1" customHeight="1" outlineLevel="1" x14ac:dyDescent="0.15">
      <c r="D5580" s="9"/>
      <c r="F5580" s="1"/>
      <c r="H5580" s="1"/>
      <c r="I5580" s="1"/>
      <c r="J5580" s="1"/>
      <c r="K5580" s="1"/>
      <c r="L5580" s="1"/>
    </row>
    <row r="5581" spans="2:13" s="1" customFormat="1" ht="15" hidden="1" customHeight="1" outlineLevel="1" x14ac:dyDescent="0.15">
      <c r="B5581" s="7"/>
      <c r="C5581" s="19">
        <v>3</v>
      </c>
      <c r="D5581" s="9" t="s">
        <v>11</v>
      </c>
      <c r="F5581" s="8" t="str">
        <f>ReportingCurrencyUnitLables</f>
        <v>USD 000s</v>
      </c>
      <c r="H5581" s="29">
        <f>H5564 * $E5574</f>
        <v>0</v>
      </c>
      <c r="I5581" s="29">
        <f>I5564 * $E5574</f>
        <v>0</v>
      </c>
      <c r="J5581" s="29">
        <f>J5564 * $E5574</f>
        <v>0</v>
      </c>
      <c r="K5581" s="29">
        <f>K5564 * $E5574</f>
        <v>0</v>
      </c>
      <c r="L5581" s="29">
        <f>L5564 * $E5574</f>
        <v>0</v>
      </c>
    </row>
    <row r="5582" spans="2:13" ht="4" hidden="1" customHeight="1" outlineLevel="1" x14ac:dyDescent="0.15">
      <c r="D5582" s="9"/>
      <c r="F5582" s="1"/>
      <c r="H5582" s="1"/>
      <c r="I5582" s="1"/>
      <c r="J5582" s="1"/>
      <c r="K5582" s="1"/>
      <c r="L5582" s="1"/>
    </row>
    <row r="5583" spans="2:13" s="1" customFormat="1" ht="15" hidden="1" customHeight="1" outlineLevel="1" x14ac:dyDescent="0.15">
      <c r="B5583" s="7"/>
      <c r="C5583" s="19">
        <v>4</v>
      </c>
      <c r="D5583" s="9" t="s">
        <v>256</v>
      </c>
      <c r="F5583" s="8" t="str">
        <f>ReportingCurrencyUnitLables</f>
        <v>USD 000s</v>
      </c>
      <c r="H5583" s="29">
        <f>H5568 * $E5574</f>
        <v>0</v>
      </c>
      <c r="I5583" s="29">
        <f>I5568 * $E5574</f>
        <v>0</v>
      </c>
      <c r="J5583" s="29">
        <f>J5568 * $E5574</f>
        <v>0</v>
      </c>
      <c r="K5583" s="29">
        <f>K5568 * $E5574</f>
        <v>0</v>
      </c>
      <c r="L5583" s="29">
        <f>L5568 * $E5574</f>
        <v>0</v>
      </c>
    </row>
    <row r="5584" spans="2:13" ht="4" hidden="1" customHeight="1" outlineLevel="1" x14ac:dyDescent="0.15">
      <c r="D5584" s="9"/>
      <c r="F5584" s="1"/>
      <c r="H5584" s="1"/>
      <c r="I5584" s="1"/>
      <c r="J5584" s="1"/>
      <c r="K5584" s="1"/>
      <c r="L5584" s="1"/>
    </row>
    <row r="5585" spans="2:14" ht="10" hidden="1" customHeight="1" outlineLevel="1" x14ac:dyDescent="0.15">
      <c r="B5585" s="44"/>
      <c r="C5585" s="41"/>
      <c r="D5585" s="41"/>
      <c r="E5585" s="41"/>
      <c r="F5585" s="41"/>
      <c r="G5585" s="41"/>
      <c r="H5585" s="41"/>
      <c r="I5585" s="45"/>
      <c r="J5585" s="45"/>
      <c r="K5585" s="45"/>
      <c r="L5585" s="41"/>
      <c r="M5585" s="41"/>
      <c r="N5585" s="1"/>
    </row>
    <row r="5586" spans="2:14" ht="10" customHeight="1" x14ac:dyDescent="0.15">
      <c r="B5586" s="44"/>
      <c r="C5586" s="41"/>
      <c r="D5586" s="41"/>
      <c r="E5586" s="41"/>
      <c r="F5586" s="41"/>
      <c r="G5586" s="41"/>
      <c r="H5586" s="41"/>
      <c r="I5586" s="45"/>
      <c r="J5586" s="45"/>
      <c r="K5586" s="45"/>
      <c r="L5586" s="41"/>
      <c r="M5586" s="41"/>
      <c r="N5586" s="1"/>
    </row>
    <row r="5587" spans="2:14" s="1" customFormat="1" ht="19" collapsed="1" x14ac:dyDescent="0.15">
      <c r="B5587" s="83" cm="1">
        <f t="array" aca="1" ref="B5587" ca="1">MAX($B$2:OFFSET(B5587,-1,0)+1)</f>
        <v>91</v>
      </c>
      <c r="C5587" s="84" t="str">
        <f>UPPER(J5592) &amp;" / " &amp; K5592  &amp; " / " &amp; L5592 &amp; " / " &amp; H5592</f>
        <v xml:space="preserve"> /  /  / </v>
      </c>
      <c r="D5587" s="84"/>
      <c r="E5587" s="41"/>
      <c r="F5587" s="41"/>
      <c r="G5587" s="41"/>
      <c r="H5587" s="61" t="str">
        <f>IF(COUNTIF(E5589:E5645, "!")&gt;0, "!", "")</f>
        <v/>
      </c>
      <c r="I5587" s="18" t="s">
        <v>240</v>
      </c>
      <c r="J5587" s="2" t="s">
        <v>210</v>
      </c>
      <c r="K5587" s="18" t="s">
        <v>267</v>
      </c>
      <c r="L5587" s="42">
        <f>E5636</f>
        <v>1</v>
      </c>
      <c r="M5587" s="41"/>
    </row>
    <row r="5588" spans="2:14" s="1" customFormat="1" ht="4" hidden="1" customHeight="1" outlineLevel="1" x14ac:dyDescent="0.15">
      <c r="B5588" s="88"/>
      <c r="C5588" s="89"/>
      <c r="D5588" s="89"/>
      <c r="E5588" s="89"/>
      <c r="F5588" s="89"/>
      <c r="G5588" s="89"/>
      <c r="H5588" s="89"/>
      <c r="I5588" s="90"/>
      <c r="J5588" s="90"/>
      <c r="K5588" s="90"/>
      <c r="L5588" s="89"/>
      <c r="M5588" s="89"/>
    </row>
    <row r="5589" spans="2:14" ht="10" hidden="1" customHeight="1" outlineLevel="1" x14ac:dyDescent="0.15"/>
    <row r="5590" spans="2:14" ht="15" hidden="1" customHeight="1" outlineLevel="1" x14ac:dyDescent="0.15">
      <c r="D5590" s="1"/>
      <c r="E5590" s="1"/>
      <c r="H5590" s="4" t="s">
        <v>1</v>
      </c>
      <c r="J5590" s="4" t="s">
        <v>0</v>
      </c>
      <c r="K5590" s="4" t="s">
        <v>209</v>
      </c>
      <c r="L5590" s="4" t="s">
        <v>264</v>
      </c>
    </row>
    <row r="5591" spans="2:14" ht="5" hidden="1" customHeight="1" outlineLevel="1" x14ac:dyDescent="0.15">
      <c r="D5591" s="1"/>
      <c r="E5591" s="1"/>
      <c r="H5591" s="1"/>
      <c r="J5591" s="1"/>
      <c r="K5591" s="1"/>
      <c r="L5591" s="1"/>
    </row>
    <row r="5592" spans="2:14" ht="15" hidden="1" customHeight="1" outlineLevel="1" x14ac:dyDescent="0.15">
      <c r="D5592" s="9" t="s">
        <v>2</v>
      </c>
      <c r="E5592" s="1"/>
      <c r="H5592" s="2"/>
      <c r="J5592" s="2"/>
      <c r="K5592" s="2"/>
      <c r="L5592" s="2"/>
    </row>
    <row r="5593" spans="2:14" hidden="1" outlineLevel="1" x14ac:dyDescent="0.15">
      <c r="D5593" s="1"/>
      <c r="E5593" s="1"/>
      <c r="F5593" s="1"/>
      <c r="H5593" s="1"/>
      <c r="I5593" s="1"/>
      <c r="J5593" s="1"/>
      <c r="K5593" s="1"/>
      <c r="L5593" s="1"/>
    </row>
    <row r="5594" spans="2:14" s="1" customFormat="1" ht="18" hidden="1" customHeight="1" outlineLevel="1" x14ac:dyDescent="0.15">
      <c r="B5594" s="7"/>
      <c r="C5594" s="91" t="s">
        <v>3</v>
      </c>
      <c r="D5594" s="91"/>
      <c r="E5594" s="91"/>
      <c r="F5594" s="92"/>
      <c r="G5594" s="92"/>
      <c r="H5594" s="92" t="s">
        <v>4</v>
      </c>
      <c r="I5594" s="92" t="s">
        <v>5</v>
      </c>
      <c r="J5594" s="92" t="s">
        <v>6</v>
      </c>
      <c r="K5594" s="92" t="s">
        <v>257</v>
      </c>
      <c r="L5594" s="92" t="s">
        <v>258</v>
      </c>
      <c r="M5594" s="92"/>
    </row>
    <row r="5595" spans="2:14" ht="10" hidden="1" customHeight="1" outlineLevel="1" x14ac:dyDescent="0.15">
      <c r="H5595" s="1"/>
      <c r="I5595" s="1"/>
      <c r="J5595" s="1"/>
      <c r="K5595" s="1"/>
      <c r="L5595" s="1"/>
    </row>
    <row r="5596" spans="2:14" s="1" customFormat="1" ht="15" hidden="1" customHeight="1" outlineLevel="1" x14ac:dyDescent="0.15">
      <c r="B5596" s="7"/>
      <c r="D5596" s="9" t="s">
        <v>3</v>
      </c>
      <c r="F5596" s="17" t="s">
        <v>321</v>
      </c>
      <c r="H5596" s="22"/>
      <c r="I5596" s="22"/>
      <c r="J5596" s="22"/>
      <c r="K5596" s="22"/>
      <c r="L5596" s="22"/>
    </row>
    <row r="5597" spans="2:14" ht="4" hidden="1" customHeight="1" outlineLevel="1" x14ac:dyDescent="0.15">
      <c r="D5597" s="1"/>
      <c r="E5597" s="1"/>
      <c r="F5597" s="1"/>
      <c r="H5597" s="1"/>
      <c r="I5597" s="1"/>
      <c r="J5597" s="1"/>
      <c r="K5597" s="1"/>
      <c r="L5597" s="1"/>
    </row>
    <row r="5598" spans="2:14" s="1" customFormat="1" ht="15" hidden="1" customHeight="1" outlineLevel="1" x14ac:dyDescent="0.15">
      <c r="B5598" s="7"/>
      <c r="D5598" s="9" t="s">
        <v>246</v>
      </c>
      <c r="F5598" s="8" t="str">
        <f>F5600 &amp; ":" &amp; F5596</f>
        <v>USD:[currency code]</v>
      </c>
      <c r="H5598" s="24"/>
      <c r="I5598" s="24"/>
      <c r="J5598" s="24"/>
      <c r="K5598" s="24"/>
      <c r="L5598" s="24"/>
    </row>
    <row r="5599" spans="2:14" ht="4" hidden="1" customHeight="1" outlineLevel="1" x14ac:dyDescent="0.15">
      <c r="D5599" s="1"/>
      <c r="E5599" s="1"/>
      <c r="F5599" s="1"/>
      <c r="H5599" s="1"/>
      <c r="I5599" s="1"/>
      <c r="J5599" s="1"/>
      <c r="K5599" s="1"/>
      <c r="L5599" s="1"/>
    </row>
    <row r="5600" spans="2:14" s="1" customFormat="1" ht="15" hidden="1" customHeight="1" outlineLevel="1" x14ac:dyDescent="0.15">
      <c r="B5600" s="7"/>
      <c r="D5600" s="9" t="s">
        <v>16</v>
      </c>
      <c r="F5600" s="8" t="str">
        <f>ReportingCurrency</f>
        <v>USD</v>
      </c>
      <c r="H5600" s="28">
        <f>IF(H5598=0, 0, H5596/H5598)</f>
        <v>0</v>
      </c>
      <c r="I5600" s="28">
        <f>IF(I5598=0, 0, I5596/I5598)</f>
        <v>0</v>
      </c>
      <c r="J5600" s="28">
        <f>IF(J5598=0, 0, J5596/J5598)</f>
        <v>0</v>
      </c>
      <c r="K5600" s="28">
        <f>IF(K5598=0, 0, K5596/K5598)</f>
        <v>0</v>
      </c>
      <c r="L5600" s="28">
        <f>IF(L5598=0, 0, L5596/L5598)</f>
        <v>0</v>
      </c>
    </row>
    <row r="5601" spans="2:13" ht="4" hidden="1" customHeight="1" outlineLevel="1" x14ac:dyDescent="0.15">
      <c r="D5601" s="1"/>
      <c r="E5601" s="1"/>
      <c r="F5601" s="1"/>
      <c r="H5601" s="1"/>
      <c r="I5601" s="1"/>
      <c r="J5601" s="1"/>
      <c r="K5601" s="1"/>
      <c r="L5601" s="1"/>
    </row>
    <row r="5602" spans="2:13" s="1" customFormat="1" ht="15" hidden="1" customHeight="1" outlineLevel="1" x14ac:dyDescent="0.15">
      <c r="B5602" s="7"/>
      <c r="D5602" s="9" t="s">
        <v>253</v>
      </c>
      <c r="F5602" s="8" t="s">
        <v>254</v>
      </c>
      <c r="H5602" s="2"/>
      <c r="I5602" s="2"/>
      <c r="J5602" s="2"/>
      <c r="K5602" s="2"/>
      <c r="L5602" s="2"/>
    </row>
    <row r="5603" spans="2:13" ht="4" hidden="1" customHeight="1" outlineLevel="1" x14ac:dyDescent="0.15">
      <c r="D5603" s="1"/>
      <c r="E5603" s="1"/>
      <c r="F5603" s="1"/>
      <c r="H5603" s="1"/>
      <c r="I5603" s="1"/>
      <c r="J5603" s="1"/>
      <c r="K5603" s="1"/>
      <c r="L5603" s="1"/>
    </row>
    <row r="5604" spans="2:13" s="1" customFormat="1" ht="15" hidden="1" customHeight="1" outlineLevel="1" x14ac:dyDescent="0.15">
      <c r="B5604" s="7"/>
      <c r="D5604" s="9" t="s">
        <v>280</v>
      </c>
      <c r="F5604" s="8" t="s">
        <v>255</v>
      </c>
      <c r="H5604" s="25"/>
      <c r="I5604" s="25"/>
      <c r="J5604" s="25"/>
      <c r="K5604" s="25"/>
      <c r="L5604" s="25"/>
    </row>
    <row r="5605" spans="2:13" hidden="1" outlineLevel="1" x14ac:dyDescent="0.15">
      <c r="D5605" s="1"/>
      <c r="E5605" s="1"/>
      <c r="F5605" s="1"/>
      <c r="H5605" s="1"/>
      <c r="I5605" s="1"/>
      <c r="J5605" s="1"/>
      <c r="K5605" s="1"/>
      <c r="L5605" s="1"/>
    </row>
    <row r="5606" spans="2:13" s="1" customFormat="1" ht="18" hidden="1" customHeight="1" outlineLevel="1" x14ac:dyDescent="0.15">
      <c r="B5606" s="7"/>
      <c r="C5606" s="91" t="s">
        <v>311</v>
      </c>
      <c r="D5606" s="91"/>
      <c r="E5606" s="91"/>
      <c r="F5606" s="92"/>
      <c r="G5606" s="92"/>
      <c r="H5606" s="92" t="s">
        <v>4</v>
      </c>
      <c r="I5606" s="92" t="s">
        <v>5</v>
      </c>
      <c r="J5606" s="92" t="s">
        <v>6</v>
      </c>
      <c r="K5606" s="92" t="s">
        <v>257</v>
      </c>
      <c r="L5606" s="92" t="s">
        <v>258</v>
      </c>
      <c r="M5606" s="92"/>
    </row>
    <row r="5607" spans="2:13" ht="10" hidden="1" customHeight="1" outlineLevel="1" x14ac:dyDescent="0.15">
      <c r="H5607" s="1"/>
      <c r="I5607" s="1"/>
      <c r="J5607" s="1"/>
      <c r="K5607" s="1"/>
      <c r="L5607" s="1"/>
    </row>
    <row r="5608" spans="2:13" s="1" customFormat="1" ht="15" hidden="1" customHeight="1" outlineLevel="1" x14ac:dyDescent="0.15">
      <c r="B5608" s="7"/>
      <c r="C5608" s="62"/>
      <c r="D5608" s="9" t="s">
        <v>318</v>
      </c>
      <c r="E5608"/>
      <c r="F5608" s="58" t="str">
        <f>F5596</f>
        <v>[currency code]</v>
      </c>
      <c r="H5608" s="23"/>
      <c r="I5608" s="23"/>
      <c r="J5608" s="23"/>
      <c r="K5608" s="23"/>
      <c r="L5608" s="23"/>
    </row>
    <row r="5609" spans="2:13" ht="10" hidden="1" customHeight="1" outlineLevel="1" x14ac:dyDescent="0.15">
      <c r="D5609" s="1"/>
      <c r="F5609" s="1"/>
      <c r="H5609" s="1"/>
      <c r="I5609" s="1"/>
      <c r="J5609" s="1"/>
      <c r="K5609" s="1"/>
      <c r="L5609" s="1"/>
    </row>
    <row r="5610" spans="2:13" ht="15" hidden="1" customHeight="1" outlineLevel="1" x14ac:dyDescent="0.15">
      <c r="D5610" s="60"/>
      <c r="F5610" s="1"/>
      <c r="H5610" s="98" t="s">
        <v>312</v>
      </c>
      <c r="I5610" s="1"/>
      <c r="J5610" s="1"/>
      <c r="K5610" s="1"/>
      <c r="L5610" s="1"/>
    </row>
    <row r="5611" spans="2:13" s="1" customFormat="1" ht="15" hidden="1" customHeight="1" outlineLevel="1" x14ac:dyDescent="0.15">
      <c r="B5611" s="7"/>
      <c r="D5611" s="9" t="s">
        <v>319</v>
      </c>
      <c r="E5611"/>
      <c r="F5611" s="8" t="str">
        <f t="shared" ref="F5611" si="180">ReportingCurrency</f>
        <v>USD</v>
      </c>
      <c r="H5611" s="28">
        <f>IF(H5598=0, 0, H5608/H5598)</f>
        <v>0</v>
      </c>
      <c r="I5611" s="28">
        <f>IF(I5598=0, 0, I5608/I5598)</f>
        <v>0</v>
      </c>
      <c r="J5611" s="28">
        <f>IF(J5598=0, 0, J5608/J5598)</f>
        <v>0</v>
      </c>
      <c r="K5611" s="28">
        <f>IF(K5598=0, 0, K5608/K5598)</f>
        <v>0</v>
      </c>
      <c r="L5611" s="28">
        <f>IF(L5598=0, 0, L5608/L5598)</f>
        <v>0</v>
      </c>
    </row>
    <row r="5612" spans="2:13" hidden="1" outlineLevel="1" x14ac:dyDescent="0.15"/>
    <row r="5613" spans="2:13" s="1" customFormat="1" ht="18" hidden="1" customHeight="1" outlineLevel="1" x14ac:dyDescent="0.15">
      <c r="B5613" s="7"/>
      <c r="C5613" s="91" t="s">
        <v>8</v>
      </c>
      <c r="D5613" s="91"/>
      <c r="E5613" s="91"/>
      <c r="F5613" s="92"/>
      <c r="G5613" s="92"/>
      <c r="H5613" s="92" t="s">
        <v>4</v>
      </c>
      <c r="I5613" s="92" t="s">
        <v>5</v>
      </c>
      <c r="J5613" s="92" t="s">
        <v>6</v>
      </c>
      <c r="K5613" s="92" t="s">
        <v>257</v>
      </c>
      <c r="L5613" s="92" t="s">
        <v>258</v>
      </c>
      <c r="M5613" s="92"/>
    </row>
    <row r="5614" spans="2:13" ht="10" hidden="1" customHeight="1" outlineLevel="1" x14ac:dyDescent="0.15">
      <c r="H5614" s="1"/>
      <c r="I5614" s="1"/>
      <c r="J5614" s="1"/>
      <c r="K5614" s="1"/>
      <c r="L5614" s="1"/>
    </row>
    <row r="5615" spans="2:13" ht="15" hidden="1" customHeight="1" outlineLevel="1" x14ac:dyDescent="0.15">
      <c r="D5615" s="9" t="s">
        <v>8</v>
      </c>
      <c r="F5615" s="1"/>
      <c r="H5615" s="99" t="str" cm="1">
        <f t="array" ref="H5615">IF(OR(E5616:E5617 = "!"), "Red alert = missing data","")</f>
        <v/>
      </c>
      <c r="I5615" s="1"/>
      <c r="J5615" s="1"/>
      <c r="K5615" s="1"/>
      <c r="L5615" s="1"/>
    </row>
    <row r="5616" spans="2:13" s="1" customFormat="1" ht="15" hidden="1" customHeight="1" outlineLevel="1" x14ac:dyDescent="0.15">
      <c r="B5616" s="7"/>
      <c r="D5616" s="59" t="s">
        <v>309</v>
      </c>
      <c r="E5616" s="61" t="str" cm="1">
        <f t="array" ref="E5616">IF(MAX((H5611:L5611&gt;=H5600:L5600) * (H5611:L5611 &lt;&gt; 0) * (H5616:L5616=0)) &gt;0, "!", "")</f>
        <v/>
      </c>
      <c r="F5616" s="8" t="s">
        <v>18</v>
      </c>
      <c r="H5616" s="23"/>
      <c r="I5616" s="23"/>
      <c r="J5616" s="23"/>
      <c r="K5616" s="23"/>
      <c r="L5616" s="23"/>
    </row>
    <row r="5617" spans="2:13" s="1" customFormat="1" ht="15" hidden="1" customHeight="1" outlineLevel="1" x14ac:dyDescent="0.15">
      <c r="B5617" s="7"/>
      <c r="D5617" s="59" t="s">
        <v>310</v>
      </c>
      <c r="E5617" s="61" t="str" cm="1">
        <f t="array" ref="E5617">IF(MAX((H5611:L5611&lt;H5600:L5600) * (H5611:L5611 &lt;&gt; 0) * (H5617:L5617=0)) &gt;0, "!", "")</f>
        <v/>
      </c>
      <c r="F5617" s="8" t="s">
        <v>18</v>
      </c>
      <c r="H5617" s="23"/>
      <c r="I5617" s="23"/>
      <c r="J5617" s="23"/>
      <c r="K5617" s="23"/>
      <c r="L5617" s="23"/>
    </row>
    <row r="5618" spans="2:13" s="1" customFormat="1" ht="15" hidden="1" customHeight="1" outlineLevel="1" x14ac:dyDescent="0.15">
      <c r="B5618" s="7"/>
      <c r="D5618" s="59" t="s">
        <v>305</v>
      </c>
      <c r="E5618"/>
      <c r="F5618" s="8" t="s">
        <v>18</v>
      </c>
      <c r="H5618" s="29">
        <f>H5616+IF(H5611&lt;H5600, H5617, 0)</f>
        <v>0</v>
      </c>
      <c r="I5618" s="29">
        <f>I5616+IF(I5611&lt;I5600, I5617, 0)</f>
        <v>0</v>
      </c>
      <c r="J5618" s="29">
        <f>J5616+IF(J5611&lt;J5600, J5617, 0)</f>
        <v>0</v>
      </c>
      <c r="K5618" s="29">
        <f>K5616+IF(K5611&lt;K5600, K5617, 0)</f>
        <v>0</v>
      </c>
      <c r="L5618" s="29">
        <f>L5616+IF(L5611&lt;L5600, L5617, 0)</f>
        <v>0</v>
      </c>
    </row>
    <row r="5619" spans="2:13" hidden="1" outlineLevel="1" x14ac:dyDescent="0.15">
      <c r="D5619" s="1"/>
      <c r="E5619" s="1"/>
      <c r="F5619" s="1"/>
      <c r="H5619" s="1"/>
      <c r="I5619" s="1"/>
      <c r="J5619" s="1"/>
      <c r="K5619" s="1"/>
      <c r="L5619" s="1"/>
    </row>
    <row r="5620" spans="2:13" s="1" customFormat="1" ht="18" hidden="1" customHeight="1" outlineLevel="1" x14ac:dyDescent="0.15">
      <c r="B5620" s="7"/>
      <c r="C5620" s="91" t="s">
        <v>10</v>
      </c>
      <c r="D5620" s="91"/>
      <c r="E5620" s="91"/>
      <c r="F5620" s="92"/>
      <c r="G5620" s="92"/>
      <c r="H5620" s="97" t="s">
        <v>4</v>
      </c>
      <c r="I5620" s="92" t="s">
        <v>5</v>
      </c>
      <c r="J5620" s="92" t="s">
        <v>6</v>
      </c>
      <c r="K5620" s="92" t="s">
        <v>257</v>
      </c>
      <c r="L5620" s="92" t="s">
        <v>258</v>
      </c>
      <c r="M5620" s="92"/>
    </row>
    <row r="5621" spans="2:13" ht="10" hidden="1" customHeight="1" outlineLevel="1" x14ac:dyDescent="0.15"/>
    <row r="5622" spans="2:13" s="1" customFormat="1" ht="15" hidden="1" customHeight="1" outlineLevel="1" x14ac:dyDescent="0.15">
      <c r="B5622" s="7"/>
      <c r="D5622" s="9" t="s">
        <v>17</v>
      </c>
      <c r="F5622" s="8" t="s">
        <v>9</v>
      </c>
      <c r="H5622" s="29">
        <f>H5618</f>
        <v>0</v>
      </c>
      <c r="I5622" s="29">
        <f>I5618</f>
        <v>0</v>
      </c>
      <c r="J5622" s="29">
        <f>J5618</f>
        <v>0</v>
      </c>
      <c r="K5622" s="29">
        <f>K5618</f>
        <v>0</v>
      </c>
      <c r="L5622" s="29">
        <f>L5618</f>
        <v>0</v>
      </c>
    </row>
    <row r="5623" spans="2:13" ht="4" hidden="1" customHeight="1" outlineLevel="1" x14ac:dyDescent="0.15">
      <c r="D5623" s="9"/>
      <c r="F5623" s="1"/>
      <c r="H5623" s="1"/>
      <c r="I5623" s="1"/>
      <c r="J5623" s="1"/>
      <c r="K5623" s="1"/>
      <c r="L5623" s="1"/>
    </row>
    <row r="5624" spans="2:13" s="1" customFormat="1" ht="15" hidden="1" customHeight="1" outlineLevel="1" x14ac:dyDescent="0.15">
      <c r="B5624" s="7"/>
      <c r="D5624" s="9" t="s">
        <v>249</v>
      </c>
      <c r="F5624" s="8" t="s">
        <v>9</v>
      </c>
      <c r="H5624" s="29">
        <f>IF(H5611&lt;H5600, H5617, 0)</f>
        <v>0</v>
      </c>
      <c r="I5624" s="29">
        <f>IF(I5611&lt;I5600, I5617, 0)</f>
        <v>0</v>
      </c>
      <c r="J5624" s="29">
        <f>IF(J5611&lt;J5600, J5617, 0)</f>
        <v>0</v>
      </c>
      <c r="K5624" s="29">
        <f>IF(K5611&lt;K5600, K5617, 0)</f>
        <v>0</v>
      </c>
      <c r="L5624" s="29">
        <f>IF(L5611&lt;L5600, L5617, 0)</f>
        <v>0</v>
      </c>
    </row>
    <row r="5625" spans="2:13" ht="4" hidden="1" customHeight="1" outlineLevel="1" x14ac:dyDescent="0.15">
      <c r="D5625" s="9"/>
      <c r="F5625" s="1"/>
      <c r="H5625" s="1"/>
      <c r="I5625" s="1"/>
      <c r="J5625" s="1"/>
      <c r="K5625" s="1"/>
      <c r="L5625" s="1"/>
    </row>
    <row r="5626" spans="2:13" s="1" customFormat="1" ht="15" hidden="1" customHeight="1" outlineLevel="1" x14ac:dyDescent="0.15">
      <c r="B5626" s="7"/>
      <c r="D5626" s="9" t="s">
        <v>11</v>
      </c>
      <c r="F5626" s="8" t="str">
        <f>ReportingCurrencyUnitLables</f>
        <v>USD 000s</v>
      </c>
      <c r="H5626" s="29">
        <f>H5600 * H5618 / 1000</f>
        <v>0</v>
      </c>
      <c r="I5626" s="29">
        <f>I5600 * I5618 / 1000</f>
        <v>0</v>
      </c>
      <c r="J5626" s="29">
        <f>J5600 * J5618 / 1000</f>
        <v>0</v>
      </c>
      <c r="K5626" s="29">
        <f>K5600 * K5618 / 1000</f>
        <v>0</v>
      </c>
      <c r="L5626" s="29">
        <f>L5600 * L5618 / 1000</f>
        <v>0</v>
      </c>
    </row>
    <row r="5627" spans="2:13" ht="4" hidden="1" customHeight="1" outlineLevel="1" x14ac:dyDescent="0.15">
      <c r="D5627" s="9"/>
      <c r="F5627" s="1"/>
      <c r="H5627" s="1"/>
      <c r="I5627" s="1"/>
      <c r="J5627" s="1"/>
      <c r="K5627" s="1"/>
      <c r="L5627" s="1"/>
    </row>
    <row r="5628" spans="2:13" s="1" customFormat="1" ht="15" hidden="1" customHeight="1" outlineLevel="1" x14ac:dyDescent="0.15">
      <c r="B5628" s="7"/>
      <c r="D5628" s="9" t="s">
        <v>13</v>
      </c>
      <c r="F5628" s="8" t="s">
        <v>14</v>
      </c>
      <c r="H5628" s="30">
        <f>IF(H5622=0,0,H5624 / H5622)</f>
        <v>0</v>
      </c>
      <c r="I5628" s="30">
        <f>IF(I5622=0,0,I5624 / I5622)</f>
        <v>0</v>
      </c>
      <c r="J5628" s="30">
        <f>IF(J5622=0,0,J5624 / J5622)</f>
        <v>0</v>
      </c>
      <c r="K5628" s="30">
        <f>IF(K5622=0,0,K5624 / K5622)</f>
        <v>0</v>
      </c>
      <c r="L5628" s="30">
        <f>IF(L5622=0,0,L5624 / L5622)</f>
        <v>0</v>
      </c>
    </row>
    <row r="5629" spans="2:13" ht="4" hidden="1" customHeight="1" outlineLevel="1" x14ac:dyDescent="0.15">
      <c r="D5629" s="9"/>
      <c r="F5629" s="1"/>
      <c r="H5629" s="1"/>
      <c r="I5629" s="1"/>
      <c r="J5629" s="1"/>
      <c r="K5629" s="1"/>
      <c r="L5629" s="1"/>
    </row>
    <row r="5630" spans="2:13" ht="15" hidden="1" customHeight="1" outlineLevel="1" x14ac:dyDescent="0.15">
      <c r="D5630" s="9" t="s">
        <v>302</v>
      </c>
      <c r="F5630" s="8" t="str">
        <f>ReportingCurrencyUnitLables</f>
        <v>USD 000s</v>
      </c>
      <c r="G5630" s="1"/>
      <c r="H5630" s="29">
        <f>MAX(0, H5600-H5611) * H5624 / 1000</f>
        <v>0</v>
      </c>
      <c r="I5630" s="29">
        <f t="shared" ref="I5630:L5630" si="181">MAX(0, I5600-I5611) * I5624 / 1000</f>
        <v>0</v>
      </c>
      <c r="J5630" s="29">
        <f t="shared" si="181"/>
        <v>0</v>
      </c>
      <c r="K5630" s="29">
        <f t="shared" si="181"/>
        <v>0</v>
      </c>
      <c r="L5630" s="29">
        <f t="shared" si="181"/>
        <v>0</v>
      </c>
    </row>
    <row r="5631" spans="2:13" ht="4" hidden="1" customHeight="1" outlineLevel="1" x14ac:dyDescent="0.15">
      <c r="D5631" s="9"/>
      <c r="F5631" s="1"/>
      <c r="H5631" s="1"/>
      <c r="I5631" s="1"/>
      <c r="J5631" s="1"/>
      <c r="K5631" s="1"/>
      <c r="L5631" s="1"/>
    </row>
    <row r="5632" spans="2:13" s="1" customFormat="1" ht="15" hidden="1" customHeight="1" outlineLevel="1" x14ac:dyDescent="0.15">
      <c r="B5632" s="7"/>
      <c r="D5632" s="9" t="s">
        <v>252</v>
      </c>
      <c r="F5632" s="8" t="s">
        <v>250</v>
      </c>
      <c r="H5632" s="30">
        <f>IF(H5626=0, 0, H5630/H5626)</f>
        <v>0</v>
      </c>
      <c r="I5632" s="30">
        <f>IF(I5626=0, 0, I5630/I5626)</f>
        <v>0</v>
      </c>
      <c r="J5632" s="30">
        <f>IF(J5626=0, 0, J5630/J5626)</f>
        <v>0</v>
      </c>
      <c r="K5632" s="30">
        <f>IF(K5626=0, 0, K5630/K5626)</f>
        <v>0</v>
      </c>
      <c r="L5632" s="30">
        <f>IF(L5626=0, 0, L5630/L5626)</f>
        <v>0</v>
      </c>
    </row>
    <row r="5633" spans="2:14" ht="4" hidden="1" customHeight="1" outlineLevel="1" x14ac:dyDescent="0.15">
      <c r="D5633" s="9"/>
      <c r="F5633" s="1"/>
      <c r="H5633" s="1"/>
      <c r="I5633" s="1"/>
      <c r="J5633" s="1"/>
      <c r="K5633" s="1"/>
      <c r="L5633" s="1"/>
    </row>
    <row r="5634" spans="2:14" s="1" customFormat="1" ht="15" hidden="1" customHeight="1" outlineLevel="1" x14ac:dyDescent="0.15">
      <c r="B5634" s="7"/>
      <c r="C5634" s="7"/>
      <c r="D5634" s="9" t="s">
        <v>251</v>
      </c>
      <c r="F5634" s="8" t="s">
        <v>259</v>
      </c>
      <c r="H5634" s="31"/>
      <c r="I5634" s="30">
        <f>IF(H5632=0, 0, -(I5632-H5632) / H5632)</f>
        <v>0</v>
      </c>
      <c r="J5634" s="30">
        <f>IF(I5632=0, 0, -(J5632-I5632) / I5632)</f>
        <v>0</v>
      </c>
      <c r="K5634" s="30">
        <f>IF(J5632=0, 0, -(K5632-J5632) / J5632)</f>
        <v>0</v>
      </c>
      <c r="L5634" s="30">
        <f>IF(K5632=0, 0, -(L5632-K5632) / K5632)</f>
        <v>0</v>
      </c>
    </row>
    <row r="5635" spans="2:14" hidden="1" outlineLevel="1" x14ac:dyDescent="0.15"/>
    <row r="5636" spans="2:14" s="1" customFormat="1" ht="18" hidden="1" customHeight="1" outlineLevel="1" x14ac:dyDescent="0.15">
      <c r="B5636" s="7"/>
      <c r="C5636" s="91" t="s">
        <v>241</v>
      </c>
      <c r="D5636" s="91"/>
      <c r="E5636" s="93">
        <f>IF(AND(J5587 = "Yes", OR(ISBLANK(Worker_Type_Filter), Worker_Type_Filter = H5592),
 OR(ISBLANK(Country_Filter), Country_Filter = J5592)), 1, 0)</f>
        <v>1</v>
      </c>
      <c r="F5636" s="92"/>
      <c r="G5636" s="92"/>
      <c r="H5636" s="92" t="s">
        <v>4</v>
      </c>
      <c r="I5636" s="92" t="s">
        <v>5</v>
      </c>
      <c r="J5636" s="92" t="s">
        <v>6</v>
      </c>
      <c r="K5636" s="92" t="s">
        <v>257</v>
      </c>
      <c r="L5636" s="92" t="s">
        <v>258</v>
      </c>
      <c r="M5636" s="92"/>
    </row>
    <row r="5637" spans="2:14" ht="10" hidden="1" customHeight="1" outlineLevel="1" x14ac:dyDescent="0.15">
      <c r="C5637" s="43" t="s">
        <v>248</v>
      </c>
    </row>
    <row r="5638" spans="2:14" ht="4" hidden="1" customHeight="1" outlineLevel="1" x14ac:dyDescent="0.15"/>
    <row r="5639" spans="2:14" s="1" customFormat="1" ht="15" hidden="1" customHeight="1" outlineLevel="1" x14ac:dyDescent="0.15">
      <c r="B5639" s="7"/>
      <c r="C5639" s="19">
        <v>1</v>
      </c>
      <c r="D5639" s="9" t="s">
        <v>17</v>
      </c>
      <c r="F5639" s="8" t="s">
        <v>9</v>
      </c>
      <c r="H5639" s="29">
        <f>H5622 * $E5636</f>
        <v>0</v>
      </c>
      <c r="I5639" s="29">
        <f>I5622 * $E5636</f>
        <v>0</v>
      </c>
      <c r="J5639" s="29">
        <f>J5622 * $E5636</f>
        <v>0</v>
      </c>
      <c r="K5639" s="29">
        <f>K5622 * $E5636</f>
        <v>0</v>
      </c>
      <c r="L5639" s="29">
        <f>L5622 * $E5636</f>
        <v>0</v>
      </c>
    </row>
    <row r="5640" spans="2:14" ht="4" hidden="1" customHeight="1" outlineLevel="1" x14ac:dyDescent="0.15">
      <c r="D5640" s="9"/>
      <c r="F5640" s="1"/>
      <c r="H5640" s="1"/>
      <c r="I5640" s="1"/>
      <c r="J5640" s="1"/>
      <c r="K5640" s="1"/>
      <c r="L5640" s="1"/>
    </row>
    <row r="5641" spans="2:14" s="1" customFormat="1" ht="15" hidden="1" customHeight="1" outlineLevel="1" x14ac:dyDescent="0.15">
      <c r="B5641" s="7"/>
      <c r="C5641" s="19">
        <v>2</v>
      </c>
      <c r="D5641" s="9" t="s">
        <v>249</v>
      </c>
      <c r="F5641" s="8" t="s">
        <v>9</v>
      </c>
      <c r="H5641" s="29">
        <f>H5624 * $E5636</f>
        <v>0</v>
      </c>
      <c r="I5641" s="29">
        <f>I5624 * $E5636</f>
        <v>0</v>
      </c>
      <c r="J5641" s="29">
        <f>J5624 * $E5636</f>
        <v>0</v>
      </c>
      <c r="K5641" s="29">
        <f>K5624 * $E5636</f>
        <v>0</v>
      </c>
      <c r="L5641" s="29">
        <f>L5624 * $E5636</f>
        <v>0</v>
      </c>
    </row>
    <row r="5642" spans="2:14" ht="4" hidden="1" customHeight="1" outlineLevel="1" x14ac:dyDescent="0.15">
      <c r="D5642" s="9"/>
      <c r="F5642" s="1"/>
      <c r="H5642" s="1"/>
      <c r="I5642" s="1"/>
      <c r="J5642" s="1"/>
      <c r="K5642" s="1"/>
      <c r="L5642" s="1"/>
    </row>
    <row r="5643" spans="2:14" s="1" customFormat="1" ht="15" hidden="1" customHeight="1" outlineLevel="1" x14ac:dyDescent="0.15">
      <c r="B5643" s="7"/>
      <c r="C5643" s="19">
        <v>3</v>
      </c>
      <c r="D5643" s="9" t="s">
        <v>11</v>
      </c>
      <c r="F5643" s="8" t="str">
        <f>ReportingCurrencyUnitLables</f>
        <v>USD 000s</v>
      </c>
      <c r="H5643" s="29">
        <f>H5626 * $E5636</f>
        <v>0</v>
      </c>
      <c r="I5643" s="29">
        <f>I5626 * $E5636</f>
        <v>0</v>
      </c>
      <c r="J5643" s="29">
        <f>J5626 * $E5636</f>
        <v>0</v>
      </c>
      <c r="K5643" s="29">
        <f>K5626 * $E5636</f>
        <v>0</v>
      </c>
      <c r="L5643" s="29">
        <f>L5626 * $E5636</f>
        <v>0</v>
      </c>
    </row>
    <row r="5644" spans="2:14" ht="4" hidden="1" customHeight="1" outlineLevel="1" x14ac:dyDescent="0.15">
      <c r="D5644" s="9"/>
      <c r="F5644" s="1"/>
      <c r="H5644" s="1"/>
      <c r="I5644" s="1"/>
      <c r="J5644" s="1"/>
      <c r="K5644" s="1"/>
      <c r="L5644" s="1"/>
    </row>
    <row r="5645" spans="2:14" s="1" customFormat="1" ht="15" hidden="1" customHeight="1" outlineLevel="1" x14ac:dyDescent="0.15">
      <c r="B5645" s="7"/>
      <c r="C5645" s="19">
        <v>4</v>
      </c>
      <c r="D5645" s="9" t="s">
        <v>256</v>
      </c>
      <c r="F5645" s="8" t="str">
        <f>ReportingCurrencyUnitLables</f>
        <v>USD 000s</v>
      </c>
      <c r="H5645" s="29">
        <f>H5630 * $E5636</f>
        <v>0</v>
      </c>
      <c r="I5645" s="29">
        <f>I5630 * $E5636</f>
        <v>0</v>
      </c>
      <c r="J5645" s="29">
        <f>J5630 * $E5636</f>
        <v>0</v>
      </c>
      <c r="K5645" s="29">
        <f>K5630 * $E5636</f>
        <v>0</v>
      </c>
      <c r="L5645" s="29">
        <f>L5630 * $E5636</f>
        <v>0</v>
      </c>
    </row>
    <row r="5646" spans="2:14" ht="4" hidden="1" customHeight="1" outlineLevel="1" x14ac:dyDescent="0.15">
      <c r="D5646" s="9"/>
      <c r="F5646" s="1"/>
      <c r="H5646" s="1"/>
      <c r="I5646" s="1"/>
      <c r="J5646" s="1"/>
      <c r="K5646" s="1"/>
      <c r="L5646" s="1"/>
    </row>
    <row r="5647" spans="2:14" ht="10" hidden="1" customHeight="1" outlineLevel="1" x14ac:dyDescent="0.15">
      <c r="B5647" s="44"/>
      <c r="C5647" s="41"/>
      <c r="D5647" s="41"/>
      <c r="E5647" s="41"/>
      <c r="F5647" s="41"/>
      <c r="G5647" s="41"/>
      <c r="H5647" s="41"/>
      <c r="I5647" s="45"/>
      <c r="J5647" s="45"/>
      <c r="K5647" s="45"/>
      <c r="L5647" s="41"/>
      <c r="M5647" s="41"/>
      <c r="N5647" s="1"/>
    </row>
    <row r="5648" spans="2:14" ht="10" customHeight="1" x14ac:dyDescent="0.15">
      <c r="B5648" s="44"/>
      <c r="C5648" s="41"/>
      <c r="D5648" s="41"/>
      <c r="E5648" s="41"/>
      <c r="F5648" s="41"/>
      <c r="G5648" s="41"/>
      <c r="H5648" s="41"/>
      <c r="I5648" s="45"/>
      <c r="J5648" s="45"/>
      <c r="K5648" s="45"/>
      <c r="L5648" s="41"/>
      <c r="M5648" s="41"/>
      <c r="N5648" s="1"/>
    </row>
    <row r="5649" spans="2:13" s="1" customFormat="1" ht="19" collapsed="1" x14ac:dyDescent="0.15">
      <c r="B5649" s="83" cm="1">
        <f t="array" aca="1" ref="B5649" ca="1">MAX($B$2:OFFSET(B5649,-1,0)+1)</f>
        <v>92</v>
      </c>
      <c r="C5649" s="84" t="str">
        <f>UPPER(J5654) &amp;" / " &amp; K5654  &amp; " / " &amp; L5654 &amp; " / " &amp; H5654</f>
        <v xml:space="preserve"> /  /  / </v>
      </c>
      <c r="D5649" s="84"/>
      <c r="E5649" s="41"/>
      <c r="F5649" s="41"/>
      <c r="G5649" s="41"/>
      <c r="H5649" s="61" t="str">
        <f>IF(COUNTIF(E5651:E5707, "!")&gt;0, "!", "")</f>
        <v/>
      </c>
      <c r="I5649" s="18" t="s">
        <v>240</v>
      </c>
      <c r="J5649" s="2" t="s">
        <v>210</v>
      </c>
      <c r="K5649" s="18" t="s">
        <v>267</v>
      </c>
      <c r="L5649" s="42">
        <f>E5698</f>
        <v>1</v>
      </c>
      <c r="M5649" s="41"/>
    </row>
    <row r="5650" spans="2:13" s="1" customFormat="1" ht="4" hidden="1" customHeight="1" outlineLevel="1" x14ac:dyDescent="0.15">
      <c r="B5650" s="88"/>
      <c r="C5650" s="89"/>
      <c r="D5650" s="89"/>
      <c r="E5650" s="89"/>
      <c r="F5650" s="89"/>
      <c r="G5650" s="89"/>
      <c r="H5650" s="89"/>
      <c r="I5650" s="90"/>
      <c r="J5650" s="90"/>
      <c r="K5650" s="90"/>
      <c r="L5650" s="89"/>
      <c r="M5650" s="89"/>
    </row>
    <row r="5651" spans="2:13" ht="10" hidden="1" customHeight="1" outlineLevel="1" x14ac:dyDescent="0.15"/>
    <row r="5652" spans="2:13" ht="15" hidden="1" customHeight="1" outlineLevel="1" x14ac:dyDescent="0.15">
      <c r="D5652" s="1"/>
      <c r="E5652" s="1"/>
      <c r="H5652" s="4" t="s">
        <v>1</v>
      </c>
      <c r="J5652" s="4" t="s">
        <v>0</v>
      </c>
      <c r="K5652" s="4" t="s">
        <v>209</v>
      </c>
      <c r="L5652" s="4" t="s">
        <v>264</v>
      </c>
    </row>
    <row r="5653" spans="2:13" ht="5" hidden="1" customHeight="1" outlineLevel="1" x14ac:dyDescent="0.15">
      <c r="D5653" s="1"/>
      <c r="E5653" s="1"/>
      <c r="H5653" s="1"/>
      <c r="J5653" s="1"/>
      <c r="K5653" s="1"/>
      <c r="L5653" s="1"/>
    </row>
    <row r="5654" spans="2:13" ht="15" hidden="1" customHeight="1" outlineLevel="1" x14ac:dyDescent="0.15">
      <c r="D5654" s="9" t="s">
        <v>2</v>
      </c>
      <c r="E5654" s="1"/>
      <c r="H5654" s="2"/>
      <c r="J5654" s="2"/>
      <c r="K5654" s="2"/>
      <c r="L5654" s="2"/>
    </row>
    <row r="5655" spans="2:13" hidden="1" outlineLevel="1" x14ac:dyDescent="0.15">
      <c r="D5655" s="1"/>
      <c r="E5655" s="1"/>
      <c r="F5655" s="1"/>
      <c r="H5655" s="1"/>
      <c r="I5655" s="1"/>
      <c r="J5655" s="1"/>
      <c r="K5655" s="1"/>
      <c r="L5655" s="1"/>
    </row>
    <row r="5656" spans="2:13" s="1" customFormat="1" ht="18" hidden="1" customHeight="1" outlineLevel="1" x14ac:dyDescent="0.15">
      <c r="B5656" s="7"/>
      <c r="C5656" s="91" t="s">
        <v>3</v>
      </c>
      <c r="D5656" s="91"/>
      <c r="E5656" s="91"/>
      <c r="F5656" s="92"/>
      <c r="G5656" s="92"/>
      <c r="H5656" s="92" t="s">
        <v>4</v>
      </c>
      <c r="I5656" s="92" t="s">
        <v>5</v>
      </c>
      <c r="J5656" s="92" t="s">
        <v>6</v>
      </c>
      <c r="K5656" s="92" t="s">
        <v>257</v>
      </c>
      <c r="L5656" s="92" t="s">
        <v>258</v>
      </c>
      <c r="M5656" s="92"/>
    </row>
    <row r="5657" spans="2:13" ht="10" hidden="1" customHeight="1" outlineLevel="1" x14ac:dyDescent="0.15">
      <c r="H5657" s="1"/>
      <c r="I5657" s="1"/>
      <c r="J5657" s="1"/>
      <c r="K5657" s="1"/>
      <c r="L5657" s="1"/>
    </row>
    <row r="5658" spans="2:13" s="1" customFormat="1" ht="15" hidden="1" customHeight="1" outlineLevel="1" x14ac:dyDescent="0.15">
      <c r="B5658" s="7"/>
      <c r="D5658" s="9" t="s">
        <v>3</v>
      </c>
      <c r="F5658" s="17" t="s">
        <v>321</v>
      </c>
      <c r="H5658" s="22"/>
      <c r="I5658" s="22"/>
      <c r="J5658" s="22"/>
      <c r="K5658" s="22"/>
      <c r="L5658" s="22"/>
    </row>
    <row r="5659" spans="2:13" ht="4" hidden="1" customHeight="1" outlineLevel="1" x14ac:dyDescent="0.15">
      <c r="D5659" s="1"/>
      <c r="E5659" s="1"/>
      <c r="F5659" s="1"/>
      <c r="H5659" s="1"/>
      <c r="I5659" s="1"/>
      <c r="J5659" s="1"/>
      <c r="K5659" s="1"/>
      <c r="L5659" s="1"/>
    </row>
    <row r="5660" spans="2:13" s="1" customFormat="1" ht="15" hidden="1" customHeight="1" outlineLevel="1" x14ac:dyDescent="0.15">
      <c r="B5660" s="7"/>
      <c r="D5660" s="9" t="s">
        <v>246</v>
      </c>
      <c r="F5660" s="8" t="str">
        <f>F5662 &amp; ":" &amp; F5658</f>
        <v>USD:[currency code]</v>
      </c>
      <c r="H5660" s="24"/>
      <c r="I5660" s="24"/>
      <c r="J5660" s="24"/>
      <c r="K5660" s="24"/>
      <c r="L5660" s="24"/>
    </row>
    <row r="5661" spans="2:13" ht="4" hidden="1" customHeight="1" outlineLevel="1" x14ac:dyDescent="0.15">
      <c r="D5661" s="1"/>
      <c r="E5661" s="1"/>
      <c r="F5661" s="1"/>
      <c r="H5661" s="1"/>
      <c r="I5661" s="1"/>
      <c r="J5661" s="1"/>
      <c r="K5661" s="1"/>
      <c r="L5661" s="1"/>
    </row>
    <row r="5662" spans="2:13" s="1" customFormat="1" ht="15" hidden="1" customHeight="1" outlineLevel="1" x14ac:dyDescent="0.15">
      <c r="B5662" s="7"/>
      <c r="D5662" s="9" t="s">
        <v>16</v>
      </c>
      <c r="F5662" s="8" t="str">
        <f>ReportingCurrency</f>
        <v>USD</v>
      </c>
      <c r="H5662" s="28">
        <f>IF(H5660=0, 0, H5658/H5660)</f>
        <v>0</v>
      </c>
      <c r="I5662" s="28">
        <f>IF(I5660=0, 0, I5658/I5660)</f>
        <v>0</v>
      </c>
      <c r="J5662" s="28">
        <f>IF(J5660=0, 0, J5658/J5660)</f>
        <v>0</v>
      </c>
      <c r="K5662" s="28">
        <f>IF(K5660=0, 0, K5658/K5660)</f>
        <v>0</v>
      </c>
      <c r="L5662" s="28">
        <f>IF(L5660=0, 0, L5658/L5660)</f>
        <v>0</v>
      </c>
    </row>
    <row r="5663" spans="2:13" ht="4" hidden="1" customHeight="1" outlineLevel="1" x14ac:dyDescent="0.15">
      <c r="D5663" s="1"/>
      <c r="E5663" s="1"/>
      <c r="F5663" s="1"/>
      <c r="H5663" s="1"/>
      <c r="I5663" s="1"/>
      <c r="J5663" s="1"/>
      <c r="K5663" s="1"/>
      <c r="L5663" s="1"/>
    </row>
    <row r="5664" spans="2:13" s="1" customFormat="1" ht="15" hidden="1" customHeight="1" outlineLevel="1" x14ac:dyDescent="0.15">
      <c r="B5664" s="7"/>
      <c r="D5664" s="9" t="s">
        <v>253</v>
      </c>
      <c r="F5664" s="8" t="s">
        <v>254</v>
      </c>
      <c r="H5664" s="2"/>
      <c r="I5664" s="2"/>
      <c r="J5664" s="2"/>
      <c r="K5664" s="2"/>
      <c r="L5664" s="2"/>
    </row>
    <row r="5665" spans="2:13" ht="4" hidden="1" customHeight="1" outlineLevel="1" x14ac:dyDescent="0.15">
      <c r="D5665" s="1"/>
      <c r="E5665" s="1"/>
      <c r="F5665" s="1"/>
      <c r="H5665" s="1"/>
      <c r="I5665" s="1"/>
      <c r="J5665" s="1"/>
      <c r="K5665" s="1"/>
      <c r="L5665" s="1"/>
    </row>
    <row r="5666" spans="2:13" s="1" customFormat="1" ht="15" hidden="1" customHeight="1" outlineLevel="1" x14ac:dyDescent="0.15">
      <c r="B5666" s="7"/>
      <c r="D5666" s="9" t="s">
        <v>280</v>
      </c>
      <c r="F5666" s="8" t="s">
        <v>255</v>
      </c>
      <c r="H5666" s="25"/>
      <c r="I5666" s="25"/>
      <c r="J5666" s="25"/>
      <c r="K5666" s="25"/>
      <c r="L5666" s="25"/>
    </row>
    <row r="5667" spans="2:13" hidden="1" outlineLevel="1" x14ac:dyDescent="0.15">
      <c r="D5667" s="1"/>
      <c r="E5667" s="1"/>
      <c r="F5667" s="1"/>
      <c r="H5667" s="1"/>
      <c r="I5667" s="1"/>
      <c r="J5667" s="1"/>
      <c r="K5667" s="1"/>
      <c r="L5667" s="1"/>
    </row>
    <row r="5668" spans="2:13" s="1" customFormat="1" ht="18" hidden="1" customHeight="1" outlineLevel="1" x14ac:dyDescent="0.15">
      <c r="B5668" s="7"/>
      <c r="C5668" s="91" t="s">
        <v>311</v>
      </c>
      <c r="D5668" s="91"/>
      <c r="E5668" s="91"/>
      <c r="F5668" s="92"/>
      <c r="G5668" s="92"/>
      <c r="H5668" s="92" t="s">
        <v>4</v>
      </c>
      <c r="I5668" s="92" t="s">
        <v>5</v>
      </c>
      <c r="J5668" s="92" t="s">
        <v>6</v>
      </c>
      <c r="K5668" s="92" t="s">
        <v>257</v>
      </c>
      <c r="L5668" s="92" t="s">
        <v>258</v>
      </c>
      <c r="M5668" s="92"/>
    </row>
    <row r="5669" spans="2:13" ht="10" hidden="1" customHeight="1" outlineLevel="1" x14ac:dyDescent="0.15">
      <c r="H5669" s="1"/>
      <c r="I5669" s="1"/>
      <c r="J5669" s="1"/>
      <c r="K5669" s="1"/>
      <c r="L5669" s="1"/>
    </row>
    <row r="5670" spans="2:13" s="1" customFormat="1" ht="15" hidden="1" customHeight="1" outlineLevel="1" x14ac:dyDescent="0.15">
      <c r="B5670" s="7"/>
      <c r="C5670" s="62"/>
      <c r="D5670" s="9" t="s">
        <v>318</v>
      </c>
      <c r="E5670"/>
      <c r="F5670" s="58" t="str">
        <f>F5658</f>
        <v>[currency code]</v>
      </c>
      <c r="H5670" s="23"/>
      <c r="I5670" s="23"/>
      <c r="J5670" s="23"/>
      <c r="K5670" s="23"/>
      <c r="L5670" s="23"/>
    </row>
    <row r="5671" spans="2:13" ht="10" hidden="1" customHeight="1" outlineLevel="1" x14ac:dyDescent="0.15">
      <c r="D5671" s="1"/>
      <c r="F5671" s="1"/>
      <c r="H5671" s="1"/>
      <c r="I5671" s="1"/>
      <c r="J5671" s="1"/>
      <c r="K5671" s="1"/>
      <c r="L5671" s="1"/>
    </row>
    <row r="5672" spans="2:13" ht="15" hidden="1" customHeight="1" outlineLevel="1" x14ac:dyDescent="0.15">
      <c r="D5672" s="60"/>
      <c r="F5672" s="1"/>
      <c r="H5672" s="98" t="s">
        <v>312</v>
      </c>
      <c r="I5672" s="1"/>
      <c r="J5672" s="1"/>
      <c r="K5672" s="1"/>
      <c r="L5672" s="1"/>
    </row>
    <row r="5673" spans="2:13" s="1" customFormat="1" ht="15" hidden="1" customHeight="1" outlineLevel="1" x14ac:dyDescent="0.15">
      <c r="B5673" s="7"/>
      <c r="D5673" s="9" t="s">
        <v>319</v>
      </c>
      <c r="E5673"/>
      <c r="F5673" s="8" t="str">
        <f t="shared" ref="F5673" si="182">ReportingCurrency</f>
        <v>USD</v>
      </c>
      <c r="H5673" s="28">
        <f>IF(H5660=0, 0, H5670/H5660)</f>
        <v>0</v>
      </c>
      <c r="I5673" s="28">
        <f>IF(I5660=0, 0, I5670/I5660)</f>
        <v>0</v>
      </c>
      <c r="J5673" s="28">
        <f>IF(J5660=0, 0, J5670/J5660)</f>
        <v>0</v>
      </c>
      <c r="K5673" s="28">
        <f>IF(K5660=0, 0, K5670/K5660)</f>
        <v>0</v>
      </c>
      <c r="L5673" s="28">
        <f>IF(L5660=0, 0, L5670/L5660)</f>
        <v>0</v>
      </c>
    </row>
    <row r="5674" spans="2:13" hidden="1" outlineLevel="1" x14ac:dyDescent="0.15"/>
    <row r="5675" spans="2:13" s="1" customFormat="1" ht="18" hidden="1" customHeight="1" outlineLevel="1" x14ac:dyDescent="0.15">
      <c r="B5675" s="7"/>
      <c r="C5675" s="91" t="s">
        <v>8</v>
      </c>
      <c r="D5675" s="91"/>
      <c r="E5675" s="91"/>
      <c r="F5675" s="92"/>
      <c r="G5675" s="92"/>
      <c r="H5675" s="92" t="s">
        <v>4</v>
      </c>
      <c r="I5675" s="92" t="s">
        <v>5</v>
      </c>
      <c r="J5675" s="92" t="s">
        <v>6</v>
      </c>
      <c r="K5675" s="92" t="s">
        <v>257</v>
      </c>
      <c r="L5675" s="92" t="s">
        <v>258</v>
      </c>
      <c r="M5675" s="92"/>
    </row>
    <row r="5676" spans="2:13" ht="10" hidden="1" customHeight="1" outlineLevel="1" x14ac:dyDescent="0.15">
      <c r="H5676" s="1"/>
      <c r="I5676" s="1"/>
      <c r="J5676" s="1"/>
      <c r="K5676" s="1"/>
      <c r="L5676" s="1"/>
    </row>
    <row r="5677" spans="2:13" ht="15" hidden="1" customHeight="1" outlineLevel="1" x14ac:dyDescent="0.15">
      <c r="D5677" s="9" t="s">
        <v>8</v>
      </c>
      <c r="F5677" s="1"/>
      <c r="H5677" s="99" t="str" cm="1">
        <f t="array" ref="H5677">IF(OR(E5678:E5679 = "!"), "Red alert = missing data","")</f>
        <v/>
      </c>
      <c r="I5677" s="1"/>
      <c r="J5677" s="1"/>
      <c r="K5677" s="1"/>
      <c r="L5677" s="1"/>
    </row>
    <row r="5678" spans="2:13" s="1" customFormat="1" ht="15" hidden="1" customHeight="1" outlineLevel="1" x14ac:dyDescent="0.15">
      <c r="B5678" s="7"/>
      <c r="D5678" s="59" t="s">
        <v>309</v>
      </c>
      <c r="E5678" s="61" t="str" cm="1">
        <f t="array" ref="E5678">IF(MAX((H5673:L5673&gt;=H5662:L5662) * (H5673:L5673 &lt;&gt; 0) * (H5678:L5678=0)) &gt;0, "!", "")</f>
        <v/>
      </c>
      <c r="F5678" s="8" t="s">
        <v>18</v>
      </c>
      <c r="H5678" s="23"/>
      <c r="I5678" s="23"/>
      <c r="J5678" s="23"/>
      <c r="K5678" s="23"/>
      <c r="L5678" s="23"/>
    </row>
    <row r="5679" spans="2:13" s="1" customFormat="1" ht="15" hidden="1" customHeight="1" outlineLevel="1" x14ac:dyDescent="0.15">
      <c r="B5679" s="7"/>
      <c r="D5679" s="59" t="s">
        <v>310</v>
      </c>
      <c r="E5679" s="61" t="str" cm="1">
        <f t="array" ref="E5679">IF(MAX((H5673:L5673&lt;H5662:L5662) * (H5673:L5673 &lt;&gt; 0) * (H5679:L5679=0)) &gt;0, "!", "")</f>
        <v/>
      </c>
      <c r="F5679" s="8" t="s">
        <v>18</v>
      </c>
      <c r="H5679" s="23"/>
      <c r="I5679" s="23"/>
      <c r="J5679" s="23"/>
      <c r="K5679" s="23"/>
      <c r="L5679" s="23"/>
    </row>
    <row r="5680" spans="2:13" s="1" customFormat="1" ht="15" hidden="1" customHeight="1" outlineLevel="1" x14ac:dyDescent="0.15">
      <c r="B5680" s="7"/>
      <c r="D5680" s="59" t="s">
        <v>305</v>
      </c>
      <c r="E5680"/>
      <c r="F5680" s="8" t="s">
        <v>18</v>
      </c>
      <c r="H5680" s="29">
        <f>H5678+IF(H5673&lt;H5662, H5679, 0)</f>
        <v>0</v>
      </c>
      <c r="I5680" s="29">
        <f>I5678+IF(I5673&lt;I5662, I5679, 0)</f>
        <v>0</v>
      </c>
      <c r="J5680" s="29">
        <f>J5678+IF(J5673&lt;J5662, J5679, 0)</f>
        <v>0</v>
      </c>
      <c r="K5680" s="29">
        <f>K5678+IF(K5673&lt;K5662, K5679, 0)</f>
        <v>0</v>
      </c>
      <c r="L5680" s="29">
        <f>L5678+IF(L5673&lt;L5662, L5679, 0)</f>
        <v>0</v>
      </c>
    </row>
    <row r="5681" spans="2:13" hidden="1" outlineLevel="1" x14ac:dyDescent="0.15">
      <c r="D5681" s="1"/>
      <c r="E5681" s="1"/>
      <c r="F5681" s="1"/>
      <c r="H5681" s="1"/>
      <c r="I5681" s="1"/>
      <c r="J5681" s="1"/>
      <c r="K5681" s="1"/>
      <c r="L5681" s="1"/>
    </row>
    <row r="5682" spans="2:13" s="1" customFormat="1" ht="18" hidden="1" customHeight="1" outlineLevel="1" x14ac:dyDescent="0.15">
      <c r="B5682" s="7"/>
      <c r="C5682" s="91" t="s">
        <v>10</v>
      </c>
      <c r="D5682" s="91"/>
      <c r="E5682" s="91"/>
      <c r="F5682" s="92"/>
      <c r="G5682" s="92"/>
      <c r="H5682" s="97" t="s">
        <v>4</v>
      </c>
      <c r="I5682" s="92" t="s">
        <v>5</v>
      </c>
      <c r="J5682" s="92" t="s">
        <v>6</v>
      </c>
      <c r="K5682" s="92" t="s">
        <v>257</v>
      </c>
      <c r="L5682" s="92" t="s">
        <v>258</v>
      </c>
      <c r="M5682" s="92"/>
    </row>
    <row r="5683" spans="2:13" ht="10" hidden="1" customHeight="1" outlineLevel="1" x14ac:dyDescent="0.15"/>
    <row r="5684" spans="2:13" s="1" customFormat="1" ht="15" hidden="1" customHeight="1" outlineLevel="1" x14ac:dyDescent="0.15">
      <c r="B5684" s="7"/>
      <c r="D5684" s="9" t="s">
        <v>17</v>
      </c>
      <c r="F5684" s="8" t="s">
        <v>9</v>
      </c>
      <c r="H5684" s="29">
        <f>H5680</f>
        <v>0</v>
      </c>
      <c r="I5684" s="29">
        <f>I5680</f>
        <v>0</v>
      </c>
      <c r="J5684" s="29">
        <f>J5680</f>
        <v>0</v>
      </c>
      <c r="K5684" s="29">
        <f>K5680</f>
        <v>0</v>
      </c>
      <c r="L5684" s="29">
        <f>L5680</f>
        <v>0</v>
      </c>
    </row>
    <row r="5685" spans="2:13" ht="4" hidden="1" customHeight="1" outlineLevel="1" x14ac:dyDescent="0.15">
      <c r="D5685" s="9"/>
      <c r="F5685" s="1"/>
      <c r="H5685" s="1"/>
      <c r="I5685" s="1"/>
      <c r="J5685" s="1"/>
      <c r="K5685" s="1"/>
      <c r="L5685" s="1"/>
    </row>
    <row r="5686" spans="2:13" s="1" customFormat="1" ht="15" hidden="1" customHeight="1" outlineLevel="1" x14ac:dyDescent="0.15">
      <c r="B5686" s="7"/>
      <c r="D5686" s="9" t="s">
        <v>249</v>
      </c>
      <c r="F5686" s="8" t="s">
        <v>9</v>
      </c>
      <c r="H5686" s="29">
        <f>IF(H5673&lt;H5662, H5679, 0)</f>
        <v>0</v>
      </c>
      <c r="I5686" s="29">
        <f>IF(I5673&lt;I5662, I5679, 0)</f>
        <v>0</v>
      </c>
      <c r="J5686" s="29">
        <f>IF(J5673&lt;J5662, J5679, 0)</f>
        <v>0</v>
      </c>
      <c r="K5686" s="29">
        <f>IF(K5673&lt;K5662, K5679, 0)</f>
        <v>0</v>
      </c>
      <c r="L5686" s="29">
        <f>IF(L5673&lt;L5662, L5679, 0)</f>
        <v>0</v>
      </c>
    </row>
    <row r="5687" spans="2:13" ht="4" hidden="1" customHeight="1" outlineLevel="1" x14ac:dyDescent="0.15">
      <c r="D5687" s="9"/>
      <c r="F5687" s="1"/>
      <c r="H5687" s="1"/>
      <c r="I5687" s="1"/>
      <c r="J5687" s="1"/>
      <c r="K5687" s="1"/>
      <c r="L5687" s="1"/>
    </row>
    <row r="5688" spans="2:13" s="1" customFormat="1" ht="15" hidden="1" customHeight="1" outlineLevel="1" x14ac:dyDescent="0.15">
      <c r="B5688" s="7"/>
      <c r="D5688" s="9" t="s">
        <v>11</v>
      </c>
      <c r="F5688" s="8" t="str">
        <f>ReportingCurrencyUnitLables</f>
        <v>USD 000s</v>
      </c>
      <c r="H5688" s="29">
        <f>H5662 * H5680 / 1000</f>
        <v>0</v>
      </c>
      <c r="I5688" s="29">
        <f>I5662 * I5680 / 1000</f>
        <v>0</v>
      </c>
      <c r="J5688" s="29">
        <f>J5662 * J5680 / 1000</f>
        <v>0</v>
      </c>
      <c r="K5688" s="29">
        <f>K5662 * K5680 / 1000</f>
        <v>0</v>
      </c>
      <c r="L5688" s="29">
        <f>L5662 * L5680 / 1000</f>
        <v>0</v>
      </c>
    </row>
    <row r="5689" spans="2:13" ht="4" hidden="1" customHeight="1" outlineLevel="1" x14ac:dyDescent="0.15">
      <c r="D5689" s="9"/>
      <c r="F5689" s="1"/>
      <c r="H5689" s="1"/>
      <c r="I5689" s="1"/>
      <c r="J5689" s="1"/>
      <c r="K5689" s="1"/>
      <c r="L5689" s="1"/>
    </row>
    <row r="5690" spans="2:13" s="1" customFormat="1" ht="15" hidden="1" customHeight="1" outlineLevel="1" x14ac:dyDescent="0.15">
      <c r="B5690" s="7"/>
      <c r="D5690" s="9" t="s">
        <v>13</v>
      </c>
      <c r="F5690" s="8" t="s">
        <v>14</v>
      </c>
      <c r="H5690" s="30">
        <f>IF(H5684=0,0,H5686 / H5684)</f>
        <v>0</v>
      </c>
      <c r="I5690" s="30">
        <f>IF(I5684=0,0,I5686 / I5684)</f>
        <v>0</v>
      </c>
      <c r="J5690" s="30">
        <f>IF(J5684=0,0,J5686 / J5684)</f>
        <v>0</v>
      </c>
      <c r="K5690" s="30">
        <f>IF(K5684=0,0,K5686 / K5684)</f>
        <v>0</v>
      </c>
      <c r="L5690" s="30">
        <f>IF(L5684=0,0,L5686 / L5684)</f>
        <v>0</v>
      </c>
    </row>
    <row r="5691" spans="2:13" ht="4" hidden="1" customHeight="1" outlineLevel="1" x14ac:dyDescent="0.15">
      <c r="D5691" s="9"/>
      <c r="F5691" s="1"/>
      <c r="H5691" s="1"/>
      <c r="I5691" s="1"/>
      <c r="J5691" s="1"/>
      <c r="K5691" s="1"/>
      <c r="L5691" s="1"/>
    </row>
    <row r="5692" spans="2:13" ht="15" hidden="1" customHeight="1" outlineLevel="1" x14ac:dyDescent="0.15">
      <c r="D5692" s="9" t="s">
        <v>302</v>
      </c>
      <c r="F5692" s="8" t="str">
        <f>ReportingCurrencyUnitLables</f>
        <v>USD 000s</v>
      </c>
      <c r="G5692" s="1"/>
      <c r="H5692" s="29">
        <f>MAX(0, H5662-H5673) * H5686 / 1000</f>
        <v>0</v>
      </c>
      <c r="I5692" s="29">
        <f t="shared" ref="I5692:L5692" si="183">MAX(0, I5662-I5673) * I5686 / 1000</f>
        <v>0</v>
      </c>
      <c r="J5692" s="29">
        <f t="shared" si="183"/>
        <v>0</v>
      </c>
      <c r="K5692" s="29">
        <f t="shared" si="183"/>
        <v>0</v>
      </c>
      <c r="L5692" s="29">
        <f t="shared" si="183"/>
        <v>0</v>
      </c>
    </row>
    <row r="5693" spans="2:13" ht="4" hidden="1" customHeight="1" outlineLevel="1" x14ac:dyDescent="0.15">
      <c r="D5693" s="9"/>
      <c r="F5693" s="1"/>
      <c r="H5693" s="1"/>
      <c r="I5693" s="1"/>
      <c r="J5693" s="1"/>
      <c r="K5693" s="1"/>
      <c r="L5693" s="1"/>
    </row>
    <row r="5694" spans="2:13" s="1" customFormat="1" ht="15" hidden="1" customHeight="1" outlineLevel="1" x14ac:dyDescent="0.15">
      <c r="B5694" s="7"/>
      <c r="D5694" s="9" t="s">
        <v>252</v>
      </c>
      <c r="F5694" s="8" t="s">
        <v>250</v>
      </c>
      <c r="H5694" s="30">
        <f>IF(H5688=0, 0, H5692/H5688)</f>
        <v>0</v>
      </c>
      <c r="I5694" s="30">
        <f>IF(I5688=0, 0, I5692/I5688)</f>
        <v>0</v>
      </c>
      <c r="J5694" s="30">
        <f>IF(J5688=0, 0, J5692/J5688)</f>
        <v>0</v>
      </c>
      <c r="K5694" s="30">
        <f>IF(K5688=0, 0, K5692/K5688)</f>
        <v>0</v>
      </c>
      <c r="L5694" s="30">
        <f>IF(L5688=0, 0, L5692/L5688)</f>
        <v>0</v>
      </c>
    </row>
    <row r="5695" spans="2:13" ht="4" hidden="1" customHeight="1" outlineLevel="1" x14ac:dyDescent="0.15">
      <c r="D5695" s="9"/>
      <c r="F5695" s="1"/>
      <c r="H5695" s="1"/>
      <c r="I5695" s="1"/>
      <c r="J5695" s="1"/>
      <c r="K5695" s="1"/>
      <c r="L5695" s="1"/>
    </row>
    <row r="5696" spans="2:13" s="1" customFormat="1" ht="15" hidden="1" customHeight="1" outlineLevel="1" x14ac:dyDescent="0.15">
      <c r="B5696" s="7"/>
      <c r="C5696" s="7"/>
      <c r="D5696" s="9" t="s">
        <v>251</v>
      </c>
      <c r="F5696" s="8" t="s">
        <v>259</v>
      </c>
      <c r="H5696" s="31"/>
      <c r="I5696" s="30">
        <f>IF(H5694=0, 0, -(I5694-H5694) / H5694)</f>
        <v>0</v>
      </c>
      <c r="J5696" s="30">
        <f>IF(I5694=0, 0, -(J5694-I5694) / I5694)</f>
        <v>0</v>
      </c>
      <c r="K5696" s="30">
        <f>IF(J5694=0, 0, -(K5694-J5694) / J5694)</f>
        <v>0</v>
      </c>
      <c r="L5696" s="30">
        <f>IF(K5694=0, 0, -(L5694-K5694) / K5694)</f>
        <v>0</v>
      </c>
    </row>
    <row r="5697" spans="2:14" hidden="1" outlineLevel="1" x14ac:dyDescent="0.15"/>
    <row r="5698" spans="2:14" s="1" customFormat="1" ht="18" hidden="1" customHeight="1" outlineLevel="1" x14ac:dyDescent="0.15">
      <c r="B5698" s="7"/>
      <c r="C5698" s="91" t="s">
        <v>241</v>
      </c>
      <c r="D5698" s="91"/>
      <c r="E5698" s="93">
        <f>IF(AND(J5649 = "Yes", OR(ISBLANK(Worker_Type_Filter), Worker_Type_Filter = H5654),
 OR(ISBLANK(Country_Filter), Country_Filter = J5654)), 1, 0)</f>
        <v>1</v>
      </c>
      <c r="F5698" s="92"/>
      <c r="G5698" s="92"/>
      <c r="H5698" s="92" t="s">
        <v>4</v>
      </c>
      <c r="I5698" s="92" t="s">
        <v>5</v>
      </c>
      <c r="J5698" s="92" t="s">
        <v>6</v>
      </c>
      <c r="K5698" s="92" t="s">
        <v>257</v>
      </c>
      <c r="L5698" s="92" t="s">
        <v>258</v>
      </c>
      <c r="M5698" s="92"/>
    </row>
    <row r="5699" spans="2:14" ht="10" hidden="1" customHeight="1" outlineLevel="1" x14ac:dyDescent="0.15">
      <c r="C5699" s="43" t="s">
        <v>248</v>
      </c>
    </row>
    <row r="5700" spans="2:14" ht="4" hidden="1" customHeight="1" outlineLevel="1" x14ac:dyDescent="0.15"/>
    <row r="5701" spans="2:14" s="1" customFormat="1" ht="15" hidden="1" customHeight="1" outlineLevel="1" x14ac:dyDescent="0.15">
      <c r="B5701" s="7"/>
      <c r="C5701" s="19">
        <v>1</v>
      </c>
      <c r="D5701" s="9" t="s">
        <v>17</v>
      </c>
      <c r="F5701" s="8" t="s">
        <v>9</v>
      </c>
      <c r="H5701" s="29">
        <f>H5684 * $E5698</f>
        <v>0</v>
      </c>
      <c r="I5701" s="29">
        <f>I5684 * $E5698</f>
        <v>0</v>
      </c>
      <c r="J5701" s="29">
        <f>J5684 * $E5698</f>
        <v>0</v>
      </c>
      <c r="K5701" s="29">
        <f>K5684 * $E5698</f>
        <v>0</v>
      </c>
      <c r="L5701" s="29">
        <f>L5684 * $E5698</f>
        <v>0</v>
      </c>
    </row>
    <row r="5702" spans="2:14" ht="4" hidden="1" customHeight="1" outlineLevel="1" x14ac:dyDescent="0.15">
      <c r="D5702" s="9"/>
      <c r="F5702" s="1"/>
      <c r="H5702" s="1"/>
      <c r="I5702" s="1"/>
      <c r="J5702" s="1"/>
      <c r="K5702" s="1"/>
      <c r="L5702" s="1"/>
    </row>
    <row r="5703" spans="2:14" s="1" customFormat="1" ht="15" hidden="1" customHeight="1" outlineLevel="1" x14ac:dyDescent="0.15">
      <c r="B5703" s="7"/>
      <c r="C5703" s="19">
        <v>2</v>
      </c>
      <c r="D5703" s="9" t="s">
        <v>249</v>
      </c>
      <c r="F5703" s="8" t="s">
        <v>9</v>
      </c>
      <c r="H5703" s="29">
        <f>H5686 * $E5698</f>
        <v>0</v>
      </c>
      <c r="I5703" s="29">
        <f>I5686 * $E5698</f>
        <v>0</v>
      </c>
      <c r="J5703" s="29">
        <f>J5686 * $E5698</f>
        <v>0</v>
      </c>
      <c r="K5703" s="29">
        <f>K5686 * $E5698</f>
        <v>0</v>
      </c>
      <c r="L5703" s="29">
        <f>L5686 * $E5698</f>
        <v>0</v>
      </c>
    </row>
    <row r="5704" spans="2:14" ht="4" hidden="1" customHeight="1" outlineLevel="1" x14ac:dyDescent="0.15">
      <c r="D5704" s="9"/>
      <c r="F5704" s="1"/>
      <c r="H5704" s="1"/>
      <c r="I5704" s="1"/>
      <c r="J5704" s="1"/>
      <c r="K5704" s="1"/>
      <c r="L5704" s="1"/>
    </row>
    <row r="5705" spans="2:14" s="1" customFormat="1" ht="15" hidden="1" customHeight="1" outlineLevel="1" x14ac:dyDescent="0.15">
      <c r="B5705" s="7"/>
      <c r="C5705" s="19">
        <v>3</v>
      </c>
      <c r="D5705" s="9" t="s">
        <v>11</v>
      </c>
      <c r="F5705" s="8" t="str">
        <f>ReportingCurrencyUnitLables</f>
        <v>USD 000s</v>
      </c>
      <c r="H5705" s="29">
        <f>H5688 * $E5698</f>
        <v>0</v>
      </c>
      <c r="I5705" s="29">
        <f>I5688 * $E5698</f>
        <v>0</v>
      </c>
      <c r="J5705" s="29">
        <f>J5688 * $E5698</f>
        <v>0</v>
      </c>
      <c r="K5705" s="29">
        <f>K5688 * $E5698</f>
        <v>0</v>
      </c>
      <c r="L5705" s="29">
        <f>L5688 * $E5698</f>
        <v>0</v>
      </c>
    </row>
    <row r="5706" spans="2:14" ht="4" hidden="1" customHeight="1" outlineLevel="1" x14ac:dyDescent="0.15">
      <c r="D5706" s="9"/>
      <c r="F5706" s="1"/>
      <c r="H5706" s="1"/>
      <c r="I5706" s="1"/>
      <c r="J5706" s="1"/>
      <c r="K5706" s="1"/>
      <c r="L5706" s="1"/>
    </row>
    <row r="5707" spans="2:14" s="1" customFormat="1" ht="15" hidden="1" customHeight="1" outlineLevel="1" x14ac:dyDescent="0.15">
      <c r="B5707" s="7"/>
      <c r="C5707" s="19">
        <v>4</v>
      </c>
      <c r="D5707" s="9" t="s">
        <v>256</v>
      </c>
      <c r="F5707" s="8" t="str">
        <f>ReportingCurrencyUnitLables</f>
        <v>USD 000s</v>
      </c>
      <c r="H5707" s="29">
        <f>H5692 * $E5698</f>
        <v>0</v>
      </c>
      <c r="I5707" s="29">
        <f>I5692 * $E5698</f>
        <v>0</v>
      </c>
      <c r="J5707" s="29">
        <f>J5692 * $E5698</f>
        <v>0</v>
      </c>
      <c r="K5707" s="29">
        <f>K5692 * $E5698</f>
        <v>0</v>
      </c>
      <c r="L5707" s="29">
        <f>L5692 * $E5698</f>
        <v>0</v>
      </c>
    </row>
    <row r="5708" spans="2:14" ht="4" hidden="1" customHeight="1" outlineLevel="1" x14ac:dyDescent="0.15">
      <c r="D5708" s="9"/>
      <c r="F5708" s="1"/>
      <c r="H5708" s="1"/>
      <c r="I5708" s="1"/>
      <c r="J5708" s="1"/>
      <c r="K5708" s="1"/>
      <c r="L5708" s="1"/>
    </row>
    <row r="5709" spans="2:14" ht="10" hidden="1" customHeight="1" outlineLevel="1" x14ac:dyDescent="0.15">
      <c r="B5709" s="44"/>
      <c r="C5709" s="41"/>
      <c r="D5709" s="41"/>
      <c r="E5709" s="41"/>
      <c r="F5709" s="41"/>
      <c r="G5709" s="41"/>
      <c r="H5709" s="41"/>
      <c r="I5709" s="45"/>
      <c r="J5709" s="45"/>
      <c r="K5709" s="45"/>
      <c r="L5709" s="41"/>
      <c r="M5709" s="41"/>
      <c r="N5709" s="1"/>
    </row>
    <row r="5710" spans="2:14" ht="10" customHeight="1" x14ac:dyDescent="0.15">
      <c r="B5710" s="44"/>
      <c r="C5710" s="41"/>
      <c r="D5710" s="41"/>
      <c r="E5710" s="41"/>
      <c r="F5710" s="41"/>
      <c r="G5710" s="41"/>
      <c r="H5710" s="41"/>
      <c r="I5710" s="45"/>
      <c r="J5710" s="45"/>
      <c r="K5710" s="45"/>
      <c r="L5710" s="41"/>
      <c r="M5710" s="41"/>
      <c r="N5710" s="1"/>
    </row>
    <row r="5711" spans="2:14" s="1" customFormat="1" ht="19" collapsed="1" x14ac:dyDescent="0.15">
      <c r="B5711" s="83" cm="1">
        <f t="array" aca="1" ref="B5711" ca="1">MAX($B$2:OFFSET(B5711,-1,0)+1)</f>
        <v>93</v>
      </c>
      <c r="C5711" s="84" t="str">
        <f>UPPER(J5716) &amp;" / " &amp; K5716  &amp; " / " &amp; L5716 &amp; " / " &amp; H5716</f>
        <v xml:space="preserve"> /  /  / </v>
      </c>
      <c r="D5711" s="84"/>
      <c r="E5711" s="41"/>
      <c r="F5711" s="41"/>
      <c r="G5711" s="41"/>
      <c r="H5711" s="61" t="str">
        <f>IF(COUNTIF(E5713:E5769, "!")&gt;0, "!", "")</f>
        <v/>
      </c>
      <c r="I5711" s="18" t="s">
        <v>240</v>
      </c>
      <c r="J5711" s="2" t="s">
        <v>210</v>
      </c>
      <c r="K5711" s="18" t="s">
        <v>267</v>
      </c>
      <c r="L5711" s="42">
        <f>E5760</f>
        <v>1</v>
      </c>
      <c r="M5711" s="41"/>
    </row>
    <row r="5712" spans="2:14" s="1" customFormat="1" ht="4" hidden="1" customHeight="1" outlineLevel="1" x14ac:dyDescent="0.15">
      <c r="B5712" s="88"/>
      <c r="C5712" s="89"/>
      <c r="D5712" s="89"/>
      <c r="E5712" s="89"/>
      <c r="F5712" s="89"/>
      <c r="G5712" s="89"/>
      <c r="H5712" s="89"/>
      <c r="I5712" s="90"/>
      <c r="J5712" s="90"/>
      <c r="K5712" s="90"/>
      <c r="L5712" s="89"/>
      <c r="M5712" s="89"/>
    </row>
    <row r="5713" spans="2:13" ht="10" hidden="1" customHeight="1" outlineLevel="1" x14ac:dyDescent="0.15"/>
    <row r="5714" spans="2:13" ht="15" hidden="1" customHeight="1" outlineLevel="1" x14ac:dyDescent="0.15">
      <c r="D5714" s="1"/>
      <c r="E5714" s="1"/>
      <c r="H5714" s="4" t="s">
        <v>1</v>
      </c>
      <c r="J5714" s="4" t="s">
        <v>0</v>
      </c>
      <c r="K5714" s="4" t="s">
        <v>209</v>
      </c>
      <c r="L5714" s="4" t="s">
        <v>264</v>
      </c>
    </row>
    <row r="5715" spans="2:13" ht="5" hidden="1" customHeight="1" outlineLevel="1" x14ac:dyDescent="0.15">
      <c r="D5715" s="1"/>
      <c r="E5715" s="1"/>
      <c r="H5715" s="1"/>
      <c r="J5715" s="1"/>
      <c r="K5715" s="1"/>
      <c r="L5715" s="1"/>
    </row>
    <row r="5716" spans="2:13" ht="15" hidden="1" customHeight="1" outlineLevel="1" x14ac:dyDescent="0.15">
      <c r="D5716" s="9" t="s">
        <v>2</v>
      </c>
      <c r="E5716" s="1"/>
      <c r="H5716" s="2"/>
      <c r="J5716" s="2"/>
      <c r="K5716" s="2"/>
      <c r="L5716" s="2"/>
    </row>
    <row r="5717" spans="2:13" hidden="1" outlineLevel="1" x14ac:dyDescent="0.15">
      <c r="D5717" s="1"/>
      <c r="E5717" s="1"/>
      <c r="F5717" s="1"/>
      <c r="H5717" s="1"/>
      <c r="I5717" s="1"/>
      <c r="J5717" s="1"/>
      <c r="K5717" s="1"/>
      <c r="L5717" s="1"/>
    </row>
    <row r="5718" spans="2:13" s="1" customFormat="1" ht="18" hidden="1" customHeight="1" outlineLevel="1" x14ac:dyDescent="0.15">
      <c r="B5718" s="7"/>
      <c r="C5718" s="91" t="s">
        <v>3</v>
      </c>
      <c r="D5718" s="91"/>
      <c r="E5718" s="91"/>
      <c r="F5718" s="92"/>
      <c r="G5718" s="92"/>
      <c r="H5718" s="92" t="s">
        <v>4</v>
      </c>
      <c r="I5718" s="92" t="s">
        <v>5</v>
      </c>
      <c r="J5718" s="92" t="s">
        <v>6</v>
      </c>
      <c r="K5718" s="92" t="s">
        <v>257</v>
      </c>
      <c r="L5718" s="92" t="s">
        <v>258</v>
      </c>
      <c r="M5718" s="92"/>
    </row>
    <row r="5719" spans="2:13" ht="10" hidden="1" customHeight="1" outlineLevel="1" x14ac:dyDescent="0.15">
      <c r="H5719" s="1"/>
      <c r="I5719" s="1"/>
      <c r="J5719" s="1"/>
      <c r="K5719" s="1"/>
      <c r="L5719" s="1"/>
    </row>
    <row r="5720" spans="2:13" s="1" customFormat="1" ht="15" hidden="1" customHeight="1" outlineLevel="1" x14ac:dyDescent="0.15">
      <c r="B5720" s="7"/>
      <c r="D5720" s="9" t="s">
        <v>3</v>
      </c>
      <c r="F5720" s="17" t="s">
        <v>321</v>
      </c>
      <c r="H5720" s="22"/>
      <c r="I5720" s="22"/>
      <c r="J5720" s="22"/>
      <c r="K5720" s="22"/>
      <c r="L5720" s="22"/>
    </row>
    <row r="5721" spans="2:13" ht="4" hidden="1" customHeight="1" outlineLevel="1" x14ac:dyDescent="0.15">
      <c r="D5721" s="1"/>
      <c r="E5721" s="1"/>
      <c r="F5721" s="1"/>
      <c r="H5721" s="1"/>
      <c r="I5721" s="1"/>
      <c r="J5721" s="1"/>
      <c r="K5721" s="1"/>
      <c r="L5721" s="1"/>
    </row>
    <row r="5722" spans="2:13" s="1" customFormat="1" ht="15" hidden="1" customHeight="1" outlineLevel="1" x14ac:dyDescent="0.15">
      <c r="B5722" s="7"/>
      <c r="D5722" s="9" t="s">
        <v>246</v>
      </c>
      <c r="F5722" s="8" t="str">
        <f>F5724 &amp; ":" &amp; F5720</f>
        <v>USD:[currency code]</v>
      </c>
      <c r="H5722" s="24"/>
      <c r="I5722" s="24"/>
      <c r="J5722" s="24"/>
      <c r="K5722" s="24"/>
      <c r="L5722" s="24"/>
    </row>
    <row r="5723" spans="2:13" ht="4" hidden="1" customHeight="1" outlineLevel="1" x14ac:dyDescent="0.15">
      <c r="D5723" s="1"/>
      <c r="E5723" s="1"/>
      <c r="F5723" s="1"/>
      <c r="H5723" s="1"/>
      <c r="I5723" s="1"/>
      <c r="J5723" s="1"/>
      <c r="K5723" s="1"/>
      <c r="L5723" s="1"/>
    </row>
    <row r="5724" spans="2:13" s="1" customFormat="1" ht="15" hidden="1" customHeight="1" outlineLevel="1" x14ac:dyDescent="0.15">
      <c r="B5724" s="7"/>
      <c r="D5724" s="9" t="s">
        <v>16</v>
      </c>
      <c r="F5724" s="8" t="str">
        <f>ReportingCurrency</f>
        <v>USD</v>
      </c>
      <c r="H5724" s="28">
        <f>IF(H5722=0, 0, H5720/H5722)</f>
        <v>0</v>
      </c>
      <c r="I5724" s="28">
        <f>IF(I5722=0, 0, I5720/I5722)</f>
        <v>0</v>
      </c>
      <c r="J5724" s="28">
        <f>IF(J5722=0, 0, J5720/J5722)</f>
        <v>0</v>
      </c>
      <c r="K5724" s="28">
        <f>IF(K5722=0, 0, K5720/K5722)</f>
        <v>0</v>
      </c>
      <c r="L5724" s="28">
        <f>IF(L5722=0, 0, L5720/L5722)</f>
        <v>0</v>
      </c>
    </row>
    <row r="5725" spans="2:13" ht="4" hidden="1" customHeight="1" outlineLevel="1" x14ac:dyDescent="0.15">
      <c r="D5725" s="1"/>
      <c r="E5725" s="1"/>
      <c r="F5725" s="1"/>
      <c r="H5725" s="1"/>
      <c r="I5725" s="1"/>
      <c r="J5725" s="1"/>
      <c r="K5725" s="1"/>
      <c r="L5725" s="1"/>
    </row>
    <row r="5726" spans="2:13" s="1" customFormat="1" ht="15" hidden="1" customHeight="1" outlineLevel="1" x14ac:dyDescent="0.15">
      <c r="B5726" s="7"/>
      <c r="D5726" s="9" t="s">
        <v>253</v>
      </c>
      <c r="F5726" s="8" t="s">
        <v>254</v>
      </c>
      <c r="H5726" s="2"/>
      <c r="I5726" s="2"/>
      <c r="J5726" s="2"/>
      <c r="K5726" s="2"/>
      <c r="L5726" s="2"/>
    </row>
    <row r="5727" spans="2:13" ht="4" hidden="1" customHeight="1" outlineLevel="1" x14ac:dyDescent="0.15">
      <c r="D5727" s="1"/>
      <c r="E5727" s="1"/>
      <c r="F5727" s="1"/>
      <c r="H5727" s="1"/>
      <c r="I5727" s="1"/>
      <c r="J5727" s="1"/>
      <c r="K5727" s="1"/>
      <c r="L5727" s="1"/>
    </row>
    <row r="5728" spans="2:13" s="1" customFormat="1" ht="15" hidden="1" customHeight="1" outlineLevel="1" x14ac:dyDescent="0.15">
      <c r="B5728" s="7"/>
      <c r="D5728" s="9" t="s">
        <v>280</v>
      </c>
      <c r="F5728" s="8" t="s">
        <v>255</v>
      </c>
      <c r="H5728" s="25"/>
      <c r="I5728" s="25"/>
      <c r="J5728" s="25"/>
      <c r="K5728" s="25"/>
      <c r="L5728" s="25"/>
    </row>
    <row r="5729" spans="2:13" hidden="1" outlineLevel="1" x14ac:dyDescent="0.15">
      <c r="D5729" s="1"/>
      <c r="E5729" s="1"/>
      <c r="F5729" s="1"/>
      <c r="H5729" s="1"/>
      <c r="I5729" s="1"/>
      <c r="J5729" s="1"/>
      <c r="K5729" s="1"/>
      <c r="L5729" s="1"/>
    </row>
    <row r="5730" spans="2:13" s="1" customFormat="1" ht="18" hidden="1" customHeight="1" outlineLevel="1" x14ac:dyDescent="0.15">
      <c r="B5730" s="7"/>
      <c r="C5730" s="91" t="s">
        <v>311</v>
      </c>
      <c r="D5730" s="91"/>
      <c r="E5730" s="91"/>
      <c r="F5730" s="92"/>
      <c r="G5730" s="92"/>
      <c r="H5730" s="92" t="s">
        <v>4</v>
      </c>
      <c r="I5730" s="92" t="s">
        <v>5</v>
      </c>
      <c r="J5730" s="92" t="s">
        <v>6</v>
      </c>
      <c r="K5730" s="92" t="s">
        <v>257</v>
      </c>
      <c r="L5730" s="92" t="s">
        <v>258</v>
      </c>
      <c r="M5730" s="92"/>
    </row>
    <row r="5731" spans="2:13" ht="10" hidden="1" customHeight="1" outlineLevel="1" x14ac:dyDescent="0.15">
      <c r="H5731" s="1"/>
      <c r="I5731" s="1"/>
      <c r="J5731" s="1"/>
      <c r="K5731" s="1"/>
      <c r="L5731" s="1"/>
    </row>
    <row r="5732" spans="2:13" s="1" customFormat="1" ht="15" hidden="1" customHeight="1" outlineLevel="1" x14ac:dyDescent="0.15">
      <c r="B5732" s="7"/>
      <c r="C5732" s="62"/>
      <c r="D5732" s="9" t="s">
        <v>318</v>
      </c>
      <c r="E5732"/>
      <c r="F5732" s="58" t="str">
        <f>F5720</f>
        <v>[currency code]</v>
      </c>
      <c r="H5732" s="23"/>
      <c r="I5732" s="23"/>
      <c r="J5732" s="23"/>
      <c r="K5732" s="23"/>
      <c r="L5732" s="23"/>
    </row>
    <row r="5733" spans="2:13" ht="10" hidden="1" customHeight="1" outlineLevel="1" x14ac:dyDescent="0.15">
      <c r="D5733" s="1"/>
      <c r="F5733" s="1"/>
      <c r="H5733" s="1"/>
      <c r="I5733" s="1"/>
      <c r="J5733" s="1"/>
      <c r="K5733" s="1"/>
      <c r="L5733" s="1"/>
    </row>
    <row r="5734" spans="2:13" ht="15" hidden="1" customHeight="1" outlineLevel="1" x14ac:dyDescent="0.15">
      <c r="D5734" s="60"/>
      <c r="F5734" s="1"/>
      <c r="H5734" s="98" t="s">
        <v>312</v>
      </c>
      <c r="I5734" s="1"/>
      <c r="J5734" s="1"/>
      <c r="K5734" s="1"/>
      <c r="L5734" s="1"/>
    </row>
    <row r="5735" spans="2:13" s="1" customFormat="1" ht="15" hidden="1" customHeight="1" outlineLevel="1" x14ac:dyDescent="0.15">
      <c r="B5735" s="7"/>
      <c r="D5735" s="9" t="s">
        <v>319</v>
      </c>
      <c r="E5735"/>
      <c r="F5735" s="8" t="str">
        <f t="shared" ref="F5735" si="184">ReportingCurrency</f>
        <v>USD</v>
      </c>
      <c r="H5735" s="28">
        <f>IF(H5722=0, 0, H5732/H5722)</f>
        <v>0</v>
      </c>
      <c r="I5735" s="28">
        <f>IF(I5722=0, 0, I5732/I5722)</f>
        <v>0</v>
      </c>
      <c r="J5735" s="28">
        <f>IF(J5722=0, 0, J5732/J5722)</f>
        <v>0</v>
      </c>
      <c r="K5735" s="28">
        <f>IF(K5722=0, 0, K5732/K5722)</f>
        <v>0</v>
      </c>
      <c r="L5735" s="28">
        <f>IF(L5722=0, 0, L5732/L5722)</f>
        <v>0</v>
      </c>
    </row>
    <row r="5736" spans="2:13" hidden="1" outlineLevel="1" x14ac:dyDescent="0.15"/>
    <row r="5737" spans="2:13" s="1" customFormat="1" ht="18" hidden="1" customHeight="1" outlineLevel="1" x14ac:dyDescent="0.15">
      <c r="B5737" s="7"/>
      <c r="C5737" s="91" t="s">
        <v>8</v>
      </c>
      <c r="D5737" s="91"/>
      <c r="E5737" s="91"/>
      <c r="F5737" s="92"/>
      <c r="G5737" s="92"/>
      <c r="H5737" s="92" t="s">
        <v>4</v>
      </c>
      <c r="I5737" s="92" t="s">
        <v>5</v>
      </c>
      <c r="J5737" s="92" t="s">
        <v>6</v>
      </c>
      <c r="K5737" s="92" t="s">
        <v>257</v>
      </c>
      <c r="L5737" s="92" t="s">
        <v>258</v>
      </c>
      <c r="M5737" s="92"/>
    </row>
    <row r="5738" spans="2:13" ht="10" hidden="1" customHeight="1" outlineLevel="1" x14ac:dyDescent="0.15">
      <c r="H5738" s="1"/>
      <c r="I5738" s="1"/>
      <c r="J5738" s="1"/>
      <c r="K5738" s="1"/>
      <c r="L5738" s="1"/>
    </row>
    <row r="5739" spans="2:13" ht="15" hidden="1" customHeight="1" outlineLevel="1" x14ac:dyDescent="0.15">
      <c r="D5739" s="9" t="s">
        <v>8</v>
      </c>
      <c r="F5739" s="1"/>
      <c r="H5739" s="99" t="str" cm="1">
        <f t="array" ref="H5739">IF(OR(E5740:E5741 = "!"), "Red alert = missing data","")</f>
        <v/>
      </c>
      <c r="I5739" s="1"/>
      <c r="J5739" s="1"/>
      <c r="K5739" s="1"/>
      <c r="L5739" s="1"/>
    </row>
    <row r="5740" spans="2:13" s="1" customFormat="1" ht="15" hidden="1" customHeight="1" outlineLevel="1" x14ac:dyDescent="0.15">
      <c r="B5740" s="7"/>
      <c r="D5740" s="59" t="s">
        <v>309</v>
      </c>
      <c r="E5740" s="61" t="str" cm="1">
        <f t="array" ref="E5740">IF(MAX((H5735:L5735&gt;=H5724:L5724) * (H5735:L5735 &lt;&gt; 0) * (H5740:L5740=0)) &gt;0, "!", "")</f>
        <v/>
      </c>
      <c r="F5740" s="8" t="s">
        <v>18</v>
      </c>
      <c r="H5740" s="23"/>
      <c r="I5740" s="23"/>
      <c r="J5740" s="23"/>
      <c r="K5740" s="23"/>
      <c r="L5740" s="23"/>
    </row>
    <row r="5741" spans="2:13" s="1" customFormat="1" ht="15" hidden="1" customHeight="1" outlineLevel="1" x14ac:dyDescent="0.15">
      <c r="B5741" s="7"/>
      <c r="D5741" s="59" t="s">
        <v>310</v>
      </c>
      <c r="E5741" s="61" t="str" cm="1">
        <f t="array" ref="E5741">IF(MAX((H5735:L5735&lt;H5724:L5724) * (H5735:L5735 &lt;&gt; 0) * (H5741:L5741=0)) &gt;0, "!", "")</f>
        <v/>
      </c>
      <c r="F5741" s="8" t="s">
        <v>18</v>
      </c>
      <c r="H5741" s="23"/>
      <c r="I5741" s="23"/>
      <c r="J5741" s="23"/>
      <c r="K5741" s="23"/>
      <c r="L5741" s="23"/>
    </row>
    <row r="5742" spans="2:13" s="1" customFormat="1" ht="15" hidden="1" customHeight="1" outlineLevel="1" x14ac:dyDescent="0.15">
      <c r="B5742" s="7"/>
      <c r="D5742" s="59" t="s">
        <v>305</v>
      </c>
      <c r="E5742"/>
      <c r="F5742" s="8" t="s">
        <v>18</v>
      </c>
      <c r="H5742" s="29">
        <f>H5740+IF(H5735&lt;H5724, H5741, 0)</f>
        <v>0</v>
      </c>
      <c r="I5742" s="29">
        <f>I5740+IF(I5735&lt;I5724, I5741, 0)</f>
        <v>0</v>
      </c>
      <c r="J5742" s="29">
        <f>J5740+IF(J5735&lt;J5724, J5741, 0)</f>
        <v>0</v>
      </c>
      <c r="K5742" s="29">
        <f>K5740+IF(K5735&lt;K5724, K5741, 0)</f>
        <v>0</v>
      </c>
      <c r="L5742" s="29">
        <f>L5740+IF(L5735&lt;L5724, L5741, 0)</f>
        <v>0</v>
      </c>
    </row>
    <row r="5743" spans="2:13" hidden="1" outlineLevel="1" x14ac:dyDescent="0.15">
      <c r="D5743" s="1"/>
      <c r="E5743" s="1"/>
      <c r="F5743" s="1"/>
      <c r="H5743" s="1"/>
      <c r="I5743" s="1"/>
      <c r="J5743" s="1"/>
      <c r="K5743" s="1"/>
      <c r="L5743" s="1"/>
    </row>
    <row r="5744" spans="2:13" s="1" customFormat="1" ht="18" hidden="1" customHeight="1" outlineLevel="1" x14ac:dyDescent="0.15">
      <c r="B5744" s="7"/>
      <c r="C5744" s="91" t="s">
        <v>10</v>
      </c>
      <c r="D5744" s="91"/>
      <c r="E5744" s="91"/>
      <c r="F5744" s="92"/>
      <c r="G5744" s="92"/>
      <c r="H5744" s="97" t="s">
        <v>4</v>
      </c>
      <c r="I5744" s="92" t="s">
        <v>5</v>
      </c>
      <c r="J5744" s="92" t="s">
        <v>6</v>
      </c>
      <c r="K5744" s="92" t="s">
        <v>257</v>
      </c>
      <c r="L5744" s="92" t="s">
        <v>258</v>
      </c>
      <c r="M5744" s="92"/>
    </row>
    <row r="5745" spans="2:13" ht="10" hidden="1" customHeight="1" outlineLevel="1" x14ac:dyDescent="0.15"/>
    <row r="5746" spans="2:13" s="1" customFormat="1" ht="15" hidden="1" customHeight="1" outlineLevel="1" x14ac:dyDescent="0.15">
      <c r="B5746" s="7"/>
      <c r="D5746" s="9" t="s">
        <v>17</v>
      </c>
      <c r="F5746" s="8" t="s">
        <v>9</v>
      </c>
      <c r="H5746" s="29">
        <f>H5742</f>
        <v>0</v>
      </c>
      <c r="I5746" s="29">
        <f>I5742</f>
        <v>0</v>
      </c>
      <c r="J5746" s="29">
        <f>J5742</f>
        <v>0</v>
      </c>
      <c r="K5746" s="29">
        <f>K5742</f>
        <v>0</v>
      </c>
      <c r="L5746" s="29">
        <f>L5742</f>
        <v>0</v>
      </c>
    </row>
    <row r="5747" spans="2:13" ht="4" hidden="1" customHeight="1" outlineLevel="1" x14ac:dyDescent="0.15">
      <c r="D5747" s="9"/>
      <c r="F5747" s="1"/>
      <c r="H5747" s="1"/>
      <c r="I5747" s="1"/>
      <c r="J5747" s="1"/>
      <c r="K5747" s="1"/>
      <c r="L5747" s="1"/>
    </row>
    <row r="5748" spans="2:13" s="1" customFormat="1" ht="15" hidden="1" customHeight="1" outlineLevel="1" x14ac:dyDescent="0.15">
      <c r="B5748" s="7"/>
      <c r="D5748" s="9" t="s">
        <v>249</v>
      </c>
      <c r="F5748" s="8" t="s">
        <v>9</v>
      </c>
      <c r="H5748" s="29">
        <f>IF(H5735&lt;H5724, H5741, 0)</f>
        <v>0</v>
      </c>
      <c r="I5748" s="29">
        <f>IF(I5735&lt;I5724, I5741, 0)</f>
        <v>0</v>
      </c>
      <c r="J5748" s="29">
        <f>IF(J5735&lt;J5724, J5741, 0)</f>
        <v>0</v>
      </c>
      <c r="K5748" s="29">
        <f>IF(K5735&lt;K5724, K5741, 0)</f>
        <v>0</v>
      </c>
      <c r="L5748" s="29">
        <f>IF(L5735&lt;L5724, L5741, 0)</f>
        <v>0</v>
      </c>
    </row>
    <row r="5749" spans="2:13" ht="4" hidden="1" customHeight="1" outlineLevel="1" x14ac:dyDescent="0.15">
      <c r="D5749" s="9"/>
      <c r="F5749" s="1"/>
      <c r="H5749" s="1"/>
      <c r="I5749" s="1"/>
      <c r="J5749" s="1"/>
      <c r="K5749" s="1"/>
      <c r="L5749" s="1"/>
    </row>
    <row r="5750" spans="2:13" s="1" customFormat="1" ht="15" hidden="1" customHeight="1" outlineLevel="1" x14ac:dyDescent="0.15">
      <c r="B5750" s="7"/>
      <c r="D5750" s="9" t="s">
        <v>11</v>
      </c>
      <c r="F5750" s="8" t="str">
        <f>ReportingCurrencyUnitLables</f>
        <v>USD 000s</v>
      </c>
      <c r="H5750" s="29">
        <f>H5724 * H5742 / 1000</f>
        <v>0</v>
      </c>
      <c r="I5750" s="29">
        <f>I5724 * I5742 / 1000</f>
        <v>0</v>
      </c>
      <c r="J5750" s="29">
        <f>J5724 * J5742 / 1000</f>
        <v>0</v>
      </c>
      <c r="K5750" s="29">
        <f>K5724 * K5742 / 1000</f>
        <v>0</v>
      </c>
      <c r="L5750" s="29">
        <f>L5724 * L5742 / 1000</f>
        <v>0</v>
      </c>
    </row>
    <row r="5751" spans="2:13" ht="4" hidden="1" customHeight="1" outlineLevel="1" x14ac:dyDescent="0.15">
      <c r="D5751" s="9"/>
      <c r="F5751" s="1"/>
      <c r="H5751" s="1"/>
      <c r="I5751" s="1"/>
      <c r="J5751" s="1"/>
      <c r="K5751" s="1"/>
      <c r="L5751" s="1"/>
    </row>
    <row r="5752" spans="2:13" s="1" customFormat="1" ht="15" hidden="1" customHeight="1" outlineLevel="1" x14ac:dyDescent="0.15">
      <c r="B5752" s="7"/>
      <c r="D5752" s="9" t="s">
        <v>13</v>
      </c>
      <c r="F5752" s="8" t="s">
        <v>14</v>
      </c>
      <c r="H5752" s="30">
        <f>IF(H5746=0,0,H5748 / H5746)</f>
        <v>0</v>
      </c>
      <c r="I5752" s="30">
        <f>IF(I5746=0,0,I5748 / I5746)</f>
        <v>0</v>
      </c>
      <c r="J5752" s="30">
        <f>IF(J5746=0,0,J5748 / J5746)</f>
        <v>0</v>
      </c>
      <c r="K5752" s="30">
        <f>IF(K5746=0,0,K5748 / K5746)</f>
        <v>0</v>
      </c>
      <c r="L5752" s="30">
        <f>IF(L5746=0,0,L5748 / L5746)</f>
        <v>0</v>
      </c>
    </row>
    <row r="5753" spans="2:13" ht="4" hidden="1" customHeight="1" outlineLevel="1" x14ac:dyDescent="0.15">
      <c r="D5753" s="9"/>
      <c r="F5753" s="1"/>
      <c r="H5753" s="1"/>
      <c r="I5753" s="1"/>
      <c r="J5753" s="1"/>
      <c r="K5753" s="1"/>
      <c r="L5753" s="1"/>
    </row>
    <row r="5754" spans="2:13" ht="15" hidden="1" customHeight="1" outlineLevel="1" x14ac:dyDescent="0.15">
      <c r="D5754" s="9" t="s">
        <v>302</v>
      </c>
      <c r="F5754" s="8" t="str">
        <f>ReportingCurrencyUnitLables</f>
        <v>USD 000s</v>
      </c>
      <c r="G5754" s="1"/>
      <c r="H5754" s="29">
        <f>MAX(0, H5724-H5735) * H5748 / 1000</f>
        <v>0</v>
      </c>
      <c r="I5754" s="29">
        <f t="shared" ref="I5754:L5754" si="185">MAX(0, I5724-I5735) * I5748 / 1000</f>
        <v>0</v>
      </c>
      <c r="J5754" s="29">
        <f t="shared" si="185"/>
        <v>0</v>
      </c>
      <c r="K5754" s="29">
        <f t="shared" si="185"/>
        <v>0</v>
      </c>
      <c r="L5754" s="29">
        <f t="shared" si="185"/>
        <v>0</v>
      </c>
    </row>
    <row r="5755" spans="2:13" ht="4" hidden="1" customHeight="1" outlineLevel="1" x14ac:dyDescent="0.15">
      <c r="D5755" s="9"/>
      <c r="F5755" s="1"/>
      <c r="H5755" s="1"/>
      <c r="I5755" s="1"/>
      <c r="J5755" s="1"/>
      <c r="K5755" s="1"/>
      <c r="L5755" s="1"/>
    </row>
    <row r="5756" spans="2:13" s="1" customFormat="1" ht="15" hidden="1" customHeight="1" outlineLevel="1" x14ac:dyDescent="0.15">
      <c r="B5756" s="7"/>
      <c r="D5756" s="9" t="s">
        <v>252</v>
      </c>
      <c r="F5756" s="8" t="s">
        <v>250</v>
      </c>
      <c r="H5756" s="30">
        <f>IF(H5750=0, 0, H5754/H5750)</f>
        <v>0</v>
      </c>
      <c r="I5756" s="30">
        <f>IF(I5750=0, 0, I5754/I5750)</f>
        <v>0</v>
      </c>
      <c r="J5756" s="30">
        <f>IF(J5750=0, 0, J5754/J5750)</f>
        <v>0</v>
      </c>
      <c r="K5756" s="30">
        <f>IF(K5750=0, 0, K5754/K5750)</f>
        <v>0</v>
      </c>
      <c r="L5756" s="30">
        <f>IF(L5750=0, 0, L5754/L5750)</f>
        <v>0</v>
      </c>
    </row>
    <row r="5757" spans="2:13" ht="4" hidden="1" customHeight="1" outlineLevel="1" x14ac:dyDescent="0.15">
      <c r="D5757" s="9"/>
      <c r="F5757" s="1"/>
      <c r="H5757" s="1"/>
      <c r="I5757" s="1"/>
      <c r="J5757" s="1"/>
      <c r="K5757" s="1"/>
      <c r="L5757" s="1"/>
    </row>
    <row r="5758" spans="2:13" s="1" customFormat="1" ht="15" hidden="1" customHeight="1" outlineLevel="1" x14ac:dyDescent="0.15">
      <c r="B5758" s="7"/>
      <c r="C5758" s="7"/>
      <c r="D5758" s="9" t="s">
        <v>251</v>
      </c>
      <c r="F5758" s="8" t="s">
        <v>259</v>
      </c>
      <c r="H5758" s="31"/>
      <c r="I5758" s="30">
        <f>IF(H5756=0, 0, -(I5756-H5756) / H5756)</f>
        <v>0</v>
      </c>
      <c r="J5758" s="30">
        <f>IF(I5756=0, 0, -(J5756-I5756) / I5756)</f>
        <v>0</v>
      </c>
      <c r="K5758" s="30">
        <f>IF(J5756=0, 0, -(K5756-J5756) / J5756)</f>
        <v>0</v>
      </c>
      <c r="L5758" s="30">
        <f>IF(K5756=0, 0, -(L5756-K5756) / K5756)</f>
        <v>0</v>
      </c>
    </row>
    <row r="5759" spans="2:13" hidden="1" outlineLevel="1" x14ac:dyDescent="0.15"/>
    <row r="5760" spans="2:13" s="1" customFormat="1" ht="18" hidden="1" customHeight="1" outlineLevel="1" x14ac:dyDescent="0.15">
      <c r="B5760" s="7"/>
      <c r="C5760" s="91" t="s">
        <v>241</v>
      </c>
      <c r="D5760" s="91"/>
      <c r="E5760" s="93">
        <f>IF(AND(J5711 = "Yes", OR(ISBLANK(Worker_Type_Filter), Worker_Type_Filter = H5716),
 OR(ISBLANK(Country_Filter), Country_Filter = J5716)), 1, 0)</f>
        <v>1</v>
      </c>
      <c r="F5760" s="92"/>
      <c r="G5760" s="92"/>
      <c r="H5760" s="92" t="s">
        <v>4</v>
      </c>
      <c r="I5760" s="92" t="s">
        <v>5</v>
      </c>
      <c r="J5760" s="92" t="s">
        <v>6</v>
      </c>
      <c r="K5760" s="92" t="s">
        <v>257</v>
      </c>
      <c r="L5760" s="92" t="s">
        <v>258</v>
      </c>
      <c r="M5760" s="92"/>
    </row>
    <row r="5761" spans="2:14" ht="10" hidden="1" customHeight="1" outlineLevel="1" x14ac:dyDescent="0.15">
      <c r="C5761" s="43" t="s">
        <v>248</v>
      </c>
    </row>
    <row r="5762" spans="2:14" ht="4" hidden="1" customHeight="1" outlineLevel="1" x14ac:dyDescent="0.15"/>
    <row r="5763" spans="2:14" s="1" customFormat="1" ht="15" hidden="1" customHeight="1" outlineLevel="1" x14ac:dyDescent="0.15">
      <c r="B5763" s="7"/>
      <c r="C5763" s="19">
        <v>1</v>
      </c>
      <c r="D5763" s="9" t="s">
        <v>17</v>
      </c>
      <c r="F5763" s="8" t="s">
        <v>9</v>
      </c>
      <c r="H5763" s="29">
        <f>H5746 * $E5760</f>
        <v>0</v>
      </c>
      <c r="I5763" s="29">
        <f>I5746 * $E5760</f>
        <v>0</v>
      </c>
      <c r="J5763" s="29">
        <f>J5746 * $E5760</f>
        <v>0</v>
      </c>
      <c r="K5763" s="29">
        <f>K5746 * $E5760</f>
        <v>0</v>
      </c>
      <c r="L5763" s="29">
        <f>L5746 * $E5760</f>
        <v>0</v>
      </c>
    </row>
    <row r="5764" spans="2:14" ht="4" hidden="1" customHeight="1" outlineLevel="1" x14ac:dyDescent="0.15">
      <c r="D5764" s="9"/>
      <c r="F5764" s="1"/>
      <c r="H5764" s="1"/>
      <c r="I5764" s="1"/>
      <c r="J5764" s="1"/>
      <c r="K5764" s="1"/>
      <c r="L5764" s="1"/>
    </row>
    <row r="5765" spans="2:14" s="1" customFormat="1" ht="15" hidden="1" customHeight="1" outlineLevel="1" x14ac:dyDescent="0.15">
      <c r="B5765" s="7"/>
      <c r="C5765" s="19">
        <v>2</v>
      </c>
      <c r="D5765" s="9" t="s">
        <v>249</v>
      </c>
      <c r="F5765" s="8" t="s">
        <v>9</v>
      </c>
      <c r="H5765" s="29">
        <f>H5748 * $E5760</f>
        <v>0</v>
      </c>
      <c r="I5765" s="29">
        <f>I5748 * $E5760</f>
        <v>0</v>
      </c>
      <c r="J5765" s="29">
        <f>J5748 * $E5760</f>
        <v>0</v>
      </c>
      <c r="K5765" s="29">
        <f>K5748 * $E5760</f>
        <v>0</v>
      </c>
      <c r="L5765" s="29">
        <f>L5748 * $E5760</f>
        <v>0</v>
      </c>
    </row>
    <row r="5766" spans="2:14" ht="4" hidden="1" customHeight="1" outlineLevel="1" x14ac:dyDescent="0.15">
      <c r="D5766" s="9"/>
      <c r="F5766" s="1"/>
      <c r="H5766" s="1"/>
      <c r="I5766" s="1"/>
      <c r="J5766" s="1"/>
      <c r="K5766" s="1"/>
      <c r="L5766" s="1"/>
    </row>
    <row r="5767" spans="2:14" s="1" customFormat="1" ht="15" hidden="1" customHeight="1" outlineLevel="1" x14ac:dyDescent="0.15">
      <c r="B5767" s="7"/>
      <c r="C5767" s="19">
        <v>3</v>
      </c>
      <c r="D5767" s="9" t="s">
        <v>11</v>
      </c>
      <c r="F5767" s="8" t="str">
        <f>ReportingCurrencyUnitLables</f>
        <v>USD 000s</v>
      </c>
      <c r="H5767" s="29">
        <f>H5750 * $E5760</f>
        <v>0</v>
      </c>
      <c r="I5767" s="29">
        <f>I5750 * $E5760</f>
        <v>0</v>
      </c>
      <c r="J5767" s="29">
        <f>J5750 * $E5760</f>
        <v>0</v>
      </c>
      <c r="K5767" s="29">
        <f>K5750 * $E5760</f>
        <v>0</v>
      </c>
      <c r="L5767" s="29">
        <f>L5750 * $E5760</f>
        <v>0</v>
      </c>
    </row>
    <row r="5768" spans="2:14" ht="4" hidden="1" customHeight="1" outlineLevel="1" x14ac:dyDescent="0.15">
      <c r="D5768" s="9"/>
      <c r="F5768" s="1"/>
      <c r="H5768" s="1"/>
      <c r="I5768" s="1"/>
      <c r="J5768" s="1"/>
      <c r="K5768" s="1"/>
      <c r="L5768" s="1"/>
    </row>
    <row r="5769" spans="2:14" s="1" customFormat="1" ht="15" hidden="1" customHeight="1" outlineLevel="1" x14ac:dyDescent="0.15">
      <c r="B5769" s="7"/>
      <c r="C5769" s="19">
        <v>4</v>
      </c>
      <c r="D5769" s="9" t="s">
        <v>256</v>
      </c>
      <c r="F5769" s="8" t="str">
        <f>ReportingCurrencyUnitLables</f>
        <v>USD 000s</v>
      </c>
      <c r="H5769" s="29">
        <f>H5754 * $E5760</f>
        <v>0</v>
      </c>
      <c r="I5769" s="29">
        <f>I5754 * $E5760</f>
        <v>0</v>
      </c>
      <c r="J5769" s="29">
        <f>J5754 * $E5760</f>
        <v>0</v>
      </c>
      <c r="K5769" s="29">
        <f>K5754 * $E5760</f>
        <v>0</v>
      </c>
      <c r="L5769" s="29">
        <f>L5754 * $E5760</f>
        <v>0</v>
      </c>
    </row>
    <row r="5770" spans="2:14" ht="4" hidden="1" customHeight="1" outlineLevel="1" x14ac:dyDescent="0.15">
      <c r="D5770" s="9"/>
      <c r="F5770" s="1"/>
      <c r="H5770" s="1"/>
      <c r="I5770" s="1"/>
      <c r="J5770" s="1"/>
      <c r="K5770" s="1"/>
      <c r="L5770" s="1"/>
    </row>
    <row r="5771" spans="2:14" ht="10" hidden="1" customHeight="1" outlineLevel="1" x14ac:dyDescent="0.15">
      <c r="B5771" s="44"/>
      <c r="C5771" s="41"/>
      <c r="D5771" s="41"/>
      <c r="E5771" s="41"/>
      <c r="F5771" s="41"/>
      <c r="G5771" s="41"/>
      <c r="H5771" s="41"/>
      <c r="I5771" s="45"/>
      <c r="J5771" s="45"/>
      <c r="K5771" s="45"/>
      <c r="L5771" s="41"/>
      <c r="M5771" s="41"/>
      <c r="N5771" s="1"/>
    </row>
    <row r="5772" spans="2:14" ht="10" customHeight="1" x14ac:dyDescent="0.15">
      <c r="B5772" s="44"/>
      <c r="C5772" s="41"/>
      <c r="D5772" s="41"/>
      <c r="E5772" s="41"/>
      <c r="F5772" s="41"/>
      <c r="G5772" s="41"/>
      <c r="H5772" s="41"/>
      <c r="I5772" s="45"/>
      <c r="J5772" s="45"/>
      <c r="K5772" s="45"/>
      <c r="L5772" s="41"/>
      <c r="M5772" s="41"/>
      <c r="N5772" s="1"/>
    </row>
    <row r="5773" spans="2:14" s="1" customFormat="1" ht="19" collapsed="1" x14ac:dyDescent="0.15">
      <c r="B5773" s="83" cm="1">
        <f t="array" aca="1" ref="B5773" ca="1">MAX($B$2:OFFSET(B5773,-1,0)+1)</f>
        <v>94</v>
      </c>
      <c r="C5773" s="84" t="str">
        <f>UPPER(J5778) &amp;" / " &amp; K5778  &amp; " / " &amp; L5778 &amp; " / " &amp; H5778</f>
        <v xml:space="preserve"> /  /  / </v>
      </c>
      <c r="D5773" s="84"/>
      <c r="E5773" s="41"/>
      <c r="F5773" s="41"/>
      <c r="G5773" s="41"/>
      <c r="H5773" s="61" t="str">
        <f>IF(COUNTIF(E5775:E5831, "!")&gt;0, "!", "")</f>
        <v/>
      </c>
      <c r="I5773" s="18" t="s">
        <v>240</v>
      </c>
      <c r="J5773" s="2" t="s">
        <v>210</v>
      </c>
      <c r="K5773" s="18" t="s">
        <v>267</v>
      </c>
      <c r="L5773" s="42">
        <f>E5822</f>
        <v>1</v>
      </c>
      <c r="M5773" s="41"/>
    </row>
    <row r="5774" spans="2:14" s="1" customFormat="1" ht="4" hidden="1" customHeight="1" outlineLevel="1" x14ac:dyDescent="0.15">
      <c r="B5774" s="88"/>
      <c r="C5774" s="89"/>
      <c r="D5774" s="89"/>
      <c r="E5774" s="89"/>
      <c r="F5774" s="89"/>
      <c r="G5774" s="89"/>
      <c r="H5774" s="89"/>
      <c r="I5774" s="90"/>
      <c r="J5774" s="90"/>
      <c r="K5774" s="90"/>
      <c r="L5774" s="89"/>
      <c r="M5774" s="89"/>
    </row>
    <row r="5775" spans="2:14" ht="10" hidden="1" customHeight="1" outlineLevel="1" x14ac:dyDescent="0.15"/>
    <row r="5776" spans="2:14" ht="15" hidden="1" customHeight="1" outlineLevel="1" x14ac:dyDescent="0.15">
      <c r="D5776" s="1"/>
      <c r="E5776" s="1"/>
      <c r="H5776" s="4" t="s">
        <v>1</v>
      </c>
      <c r="J5776" s="4" t="s">
        <v>0</v>
      </c>
      <c r="K5776" s="4" t="s">
        <v>209</v>
      </c>
      <c r="L5776" s="4" t="s">
        <v>264</v>
      </c>
    </row>
    <row r="5777" spans="2:13" ht="5" hidden="1" customHeight="1" outlineLevel="1" x14ac:dyDescent="0.15">
      <c r="D5777" s="1"/>
      <c r="E5777" s="1"/>
      <c r="H5777" s="1"/>
      <c r="J5777" s="1"/>
      <c r="K5777" s="1"/>
      <c r="L5777" s="1"/>
    </row>
    <row r="5778" spans="2:13" ht="15" hidden="1" customHeight="1" outlineLevel="1" x14ac:dyDescent="0.15">
      <c r="D5778" s="9" t="s">
        <v>2</v>
      </c>
      <c r="E5778" s="1"/>
      <c r="H5778" s="2"/>
      <c r="J5778" s="2"/>
      <c r="K5778" s="2"/>
      <c r="L5778" s="2"/>
    </row>
    <row r="5779" spans="2:13" hidden="1" outlineLevel="1" x14ac:dyDescent="0.15">
      <c r="D5779" s="1"/>
      <c r="E5779" s="1"/>
      <c r="F5779" s="1"/>
      <c r="H5779" s="1"/>
      <c r="I5779" s="1"/>
      <c r="J5779" s="1"/>
      <c r="K5779" s="1"/>
      <c r="L5779" s="1"/>
    </row>
    <row r="5780" spans="2:13" s="1" customFormat="1" ht="18" hidden="1" customHeight="1" outlineLevel="1" x14ac:dyDescent="0.15">
      <c r="B5780" s="7"/>
      <c r="C5780" s="91" t="s">
        <v>3</v>
      </c>
      <c r="D5780" s="91"/>
      <c r="E5780" s="91"/>
      <c r="F5780" s="92"/>
      <c r="G5780" s="92"/>
      <c r="H5780" s="92" t="s">
        <v>4</v>
      </c>
      <c r="I5780" s="92" t="s">
        <v>5</v>
      </c>
      <c r="J5780" s="92" t="s">
        <v>6</v>
      </c>
      <c r="K5780" s="92" t="s">
        <v>257</v>
      </c>
      <c r="L5780" s="92" t="s">
        <v>258</v>
      </c>
      <c r="M5780" s="92"/>
    </row>
    <row r="5781" spans="2:13" ht="10" hidden="1" customHeight="1" outlineLevel="1" x14ac:dyDescent="0.15">
      <c r="H5781" s="1"/>
      <c r="I5781" s="1"/>
      <c r="J5781" s="1"/>
      <c r="K5781" s="1"/>
      <c r="L5781" s="1"/>
    </row>
    <row r="5782" spans="2:13" s="1" customFormat="1" ht="15" hidden="1" customHeight="1" outlineLevel="1" x14ac:dyDescent="0.15">
      <c r="B5782" s="7"/>
      <c r="D5782" s="9" t="s">
        <v>3</v>
      </c>
      <c r="F5782" s="17" t="s">
        <v>321</v>
      </c>
      <c r="H5782" s="22"/>
      <c r="I5782" s="22"/>
      <c r="J5782" s="22"/>
      <c r="K5782" s="22"/>
      <c r="L5782" s="22"/>
    </row>
    <row r="5783" spans="2:13" ht="4" hidden="1" customHeight="1" outlineLevel="1" x14ac:dyDescent="0.15">
      <c r="D5783" s="1"/>
      <c r="E5783" s="1"/>
      <c r="F5783" s="1"/>
      <c r="H5783" s="1"/>
      <c r="I5783" s="1"/>
      <c r="J5783" s="1"/>
      <c r="K5783" s="1"/>
      <c r="L5783" s="1"/>
    </row>
    <row r="5784" spans="2:13" s="1" customFormat="1" ht="15" hidden="1" customHeight="1" outlineLevel="1" x14ac:dyDescent="0.15">
      <c r="B5784" s="7"/>
      <c r="D5784" s="9" t="s">
        <v>246</v>
      </c>
      <c r="F5784" s="8" t="str">
        <f>F5786 &amp; ":" &amp; F5782</f>
        <v>USD:[currency code]</v>
      </c>
      <c r="H5784" s="24"/>
      <c r="I5784" s="24"/>
      <c r="J5784" s="24"/>
      <c r="K5784" s="24"/>
      <c r="L5784" s="24"/>
    </row>
    <row r="5785" spans="2:13" ht="4" hidden="1" customHeight="1" outlineLevel="1" x14ac:dyDescent="0.15">
      <c r="D5785" s="1"/>
      <c r="E5785" s="1"/>
      <c r="F5785" s="1"/>
      <c r="H5785" s="1"/>
      <c r="I5785" s="1"/>
      <c r="J5785" s="1"/>
      <c r="K5785" s="1"/>
      <c r="L5785" s="1"/>
    </row>
    <row r="5786" spans="2:13" s="1" customFormat="1" ht="15" hidden="1" customHeight="1" outlineLevel="1" x14ac:dyDescent="0.15">
      <c r="B5786" s="7"/>
      <c r="D5786" s="9" t="s">
        <v>16</v>
      </c>
      <c r="F5786" s="8" t="str">
        <f>ReportingCurrency</f>
        <v>USD</v>
      </c>
      <c r="H5786" s="28">
        <f>IF(H5784=0, 0, H5782/H5784)</f>
        <v>0</v>
      </c>
      <c r="I5786" s="28">
        <f>IF(I5784=0, 0, I5782/I5784)</f>
        <v>0</v>
      </c>
      <c r="J5786" s="28">
        <f>IF(J5784=0, 0, J5782/J5784)</f>
        <v>0</v>
      </c>
      <c r="K5786" s="28">
        <f>IF(K5784=0, 0, K5782/K5784)</f>
        <v>0</v>
      </c>
      <c r="L5786" s="28">
        <f>IF(L5784=0, 0, L5782/L5784)</f>
        <v>0</v>
      </c>
    </row>
    <row r="5787" spans="2:13" ht="4" hidden="1" customHeight="1" outlineLevel="1" x14ac:dyDescent="0.15">
      <c r="D5787" s="1"/>
      <c r="E5787" s="1"/>
      <c r="F5787" s="1"/>
      <c r="H5787" s="1"/>
      <c r="I5787" s="1"/>
      <c r="J5787" s="1"/>
      <c r="K5787" s="1"/>
      <c r="L5787" s="1"/>
    </row>
    <row r="5788" spans="2:13" s="1" customFormat="1" ht="15" hidden="1" customHeight="1" outlineLevel="1" x14ac:dyDescent="0.15">
      <c r="B5788" s="7"/>
      <c r="D5788" s="9" t="s">
        <v>253</v>
      </c>
      <c r="F5788" s="8" t="s">
        <v>254</v>
      </c>
      <c r="H5788" s="2"/>
      <c r="I5788" s="2"/>
      <c r="J5788" s="2"/>
      <c r="K5788" s="2"/>
      <c r="L5788" s="2"/>
    </row>
    <row r="5789" spans="2:13" ht="4" hidden="1" customHeight="1" outlineLevel="1" x14ac:dyDescent="0.15">
      <c r="D5789" s="1"/>
      <c r="E5789" s="1"/>
      <c r="F5789" s="1"/>
      <c r="H5789" s="1"/>
      <c r="I5789" s="1"/>
      <c r="J5789" s="1"/>
      <c r="K5789" s="1"/>
      <c r="L5789" s="1"/>
    </row>
    <row r="5790" spans="2:13" s="1" customFormat="1" ht="15" hidden="1" customHeight="1" outlineLevel="1" x14ac:dyDescent="0.15">
      <c r="B5790" s="7"/>
      <c r="D5790" s="9" t="s">
        <v>280</v>
      </c>
      <c r="F5790" s="8" t="s">
        <v>255</v>
      </c>
      <c r="H5790" s="25"/>
      <c r="I5790" s="25"/>
      <c r="J5790" s="25"/>
      <c r="K5790" s="25"/>
      <c r="L5790" s="25"/>
    </row>
    <row r="5791" spans="2:13" hidden="1" outlineLevel="1" x14ac:dyDescent="0.15">
      <c r="D5791" s="1"/>
      <c r="E5791" s="1"/>
      <c r="F5791" s="1"/>
      <c r="H5791" s="1"/>
      <c r="I5791" s="1"/>
      <c r="J5791" s="1"/>
      <c r="K5791" s="1"/>
      <c r="L5791" s="1"/>
    </row>
    <row r="5792" spans="2:13" s="1" customFormat="1" ht="18" hidden="1" customHeight="1" outlineLevel="1" x14ac:dyDescent="0.15">
      <c r="B5792" s="7"/>
      <c r="C5792" s="91" t="s">
        <v>311</v>
      </c>
      <c r="D5792" s="91"/>
      <c r="E5792" s="91"/>
      <c r="F5792" s="92"/>
      <c r="G5792" s="92"/>
      <c r="H5792" s="92" t="s">
        <v>4</v>
      </c>
      <c r="I5792" s="92" t="s">
        <v>5</v>
      </c>
      <c r="J5792" s="92" t="s">
        <v>6</v>
      </c>
      <c r="K5792" s="92" t="s">
        <v>257</v>
      </c>
      <c r="L5792" s="92" t="s">
        <v>258</v>
      </c>
      <c r="M5792" s="92"/>
    </row>
    <row r="5793" spans="2:13" ht="10" hidden="1" customHeight="1" outlineLevel="1" x14ac:dyDescent="0.15">
      <c r="H5793" s="1"/>
      <c r="I5793" s="1"/>
      <c r="J5793" s="1"/>
      <c r="K5793" s="1"/>
      <c r="L5793" s="1"/>
    </row>
    <row r="5794" spans="2:13" s="1" customFormat="1" ht="15" hidden="1" customHeight="1" outlineLevel="1" x14ac:dyDescent="0.15">
      <c r="B5794" s="7"/>
      <c r="C5794" s="62"/>
      <c r="D5794" s="9" t="s">
        <v>318</v>
      </c>
      <c r="E5794"/>
      <c r="F5794" s="58" t="str">
        <f>F5782</f>
        <v>[currency code]</v>
      </c>
      <c r="H5794" s="23"/>
      <c r="I5794" s="23"/>
      <c r="J5794" s="23"/>
      <c r="K5794" s="23"/>
      <c r="L5794" s="23"/>
    </row>
    <row r="5795" spans="2:13" ht="10" hidden="1" customHeight="1" outlineLevel="1" x14ac:dyDescent="0.15">
      <c r="D5795" s="1"/>
      <c r="F5795" s="1"/>
      <c r="H5795" s="1"/>
      <c r="I5795" s="1"/>
      <c r="J5795" s="1"/>
      <c r="K5795" s="1"/>
      <c r="L5795" s="1"/>
    </row>
    <row r="5796" spans="2:13" ht="15" hidden="1" customHeight="1" outlineLevel="1" x14ac:dyDescent="0.15">
      <c r="D5796" s="60"/>
      <c r="F5796" s="1"/>
      <c r="H5796" s="98" t="s">
        <v>312</v>
      </c>
      <c r="I5796" s="1"/>
      <c r="J5796" s="1"/>
      <c r="K5796" s="1"/>
      <c r="L5796" s="1"/>
    </row>
    <row r="5797" spans="2:13" s="1" customFormat="1" ht="15" hidden="1" customHeight="1" outlineLevel="1" x14ac:dyDescent="0.15">
      <c r="B5797" s="7"/>
      <c r="D5797" s="9" t="s">
        <v>319</v>
      </c>
      <c r="E5797"/>
      <c r="F5797" s="8" t="str">
        <f t="shared" ref="F5797" si="186">ReportingCurrency</f>
        <v>USD</v>
      </c>
      <c r="H5797" s="28">
        <f>IF(H5784=0, 0, H5794/H5784)</f>
        <v>0</v>
      </c>
      <c r="I5797" s="28">
        <f>IF(I5784=0, 0, I5794/I5784)</f>
        <v>0</v>
      </c>
      <c r="J5797" s="28">
        <f>IF(J5784=0, 0, J5794/J5784)</f>
        <v>0</v>
      </c>
      <c r="K5797" s="28">
        <f>IF(K5784=0, 0, K5794/K5784)</f>
        <v>0</v>
      </c>
      <c r="L5797" s="28">
        <f>IF(L5784=0, 0, L5794/L5784)</f>
        <v>0</v>
      </c>
    </row>
    <row r="5798" spans="2:13" hidden="1" outlineLevel="1" x14ac:dyDescent="0.15"/>
    <row r="5799" spans="2:13" s="1" customFormat="1" ht="18" hidden="1" customHeight="1" outlineLevel="1" x14ac:dyDescent="0.15">
      <c r="B5799" s="7"/>
      <c r="C5799" s="91" t="s">
        <v>8</v>
      </c>
      <c r="D5799" s="91"/>
      <c r="E5799" s="91"/>
      <c r="F5799" s="92"/>
      <c r="G5799" s="92"/>
      <c r="H5799" s="92" t="s">
        <v>4</v>
      </c>
      <c r="I5799" s="92" t="s">
        <v>5</v>
      </c>
      <c r="J5799" s="92" t="s">
        <v>6</v>
      </c>
      <c r="K5799" s="92" t="s">
        <v>257</v>
      </c>
      <c r="L5799" s="92" t="s">
        <v>258</v>
      </c>
      <c r="M5799" s="92"/>
    </row>
    <row r="5800" spans="2:13" ht="10" hidden="1" customHeight="1" outlineLevel="1" x14ac:dyDescent="0.15">
      <c r="H5800" s="1"/>
      <c r="I5800" s="1"/>
      <c r="J5800" s="1"/>
      <c r="K5800" s="1"/>
      <c r="L5800" s="1"/>
    </row>
    <row r="5801" spans="2:13" ht="15" hidden="1" customHeight="1" outlineLevel="1" x14ac:dyDescent="0.15">
      <c r="D5801" s="9" t="s">
        <v>8</v>
      </c>
      <c r="F5801" s="1"/>
      <c r="H5801" s="99" t="str" cm="1">
        <f t="array" ref="H5801">IF(OR(E5802:E5803 = "!"), "Red alert = missing data","")</f>
        <v/>
      </c>
      <c r="I5801" s="1"/>
      <c r="J5801" s="1"/>
      <c r="K5801" s="1"/>
      <c r="L5801" s="1"/>
    </row>
    <row r="5802" spans="2:13" s="1" customFormat="1" ht="15" hidden="1" customHeight="1" outlineLevel="1" x14ac:dyDescent="0.15">
      <c r="B5802" s="7"/>
      <c r="D5802" s="59" t="s">
        <v>309</v>
      </c>
      <c r="E5802" s="61" t="str" cm="1">
        <f t="array" ref="E5802">IF(MAX((H5797:L5797&gt;=H5786:L5786) * (H5797:L5797 &lt;&gt; 0) * (H5802:L5802=0)) &gt;0, "!", "")</f>
        <v/>
      </c>
      <c r="F5802" s="8" t="s">
        <v>18</v>
      </c>
      <c r="H5802" s="23"/>
      <c r="I5802" s="23"/>
      <c r="J5802" s="23"/>
      <c r="K5802" s="23"/>
      <c r="L5802" s="23"/>
    </row>
    <row r="5803" spans="2:13" s="1" customFormat="1" ht="15" hidden="1" customHeight="1" outlineLevel="1" x14ac:dyDescent="0.15">
      <c r="B5803" s="7"/>
      <c r="D5803" s="59" t="s">
        <v>310</v>
      </c>
      <c r="E5803" s="61" t="str" cm="1">
        <f t="array" ref="E5803">IF(MAX((H5797:L5797&lt;H5786:L5786) * (H5797:L5797 &lt;&gt; 0) * (H5803:L5803=0)) &gt;0, "!", "")</f>
        <v/>
      </c>
      <c r="F5803" s="8" t="s">
        <v>18</v>
      </c>
      <c r="H5803" s="23"/>
      <c r="I5803" s="23"/>
      <c r="J5803" s="23"/>
      <c r="K5803" s="23"/>
      <c r="L5803" s="23"/>
    </row>
    <row r="5804" spans="2:13" s="1" customFormat="1" ht="15" hidden="1" customHeight="1" outlineLevel="1" x14ac:dyDescent="0.15">
      <c r="B5804" s="7"/>
      <c r="D5804" s="59" t="s">
        <v>305</v>
      </c>
      <c r="E5804"/>
      <c r="F5804" s="8" t="s">
        <v>18</v>
      </c>
      <c r="H5804" s="29">
        <f>H5802+IF(H5797&lt;H5786, H5803, 0)</f>
        <v>0</v>
      </c>
      <c r="I5804" s="29">
        <f>I5802+IF(I5797&lt;I5786, I5803, 0)</f>
        <v>0</v>
      </c>
      <c r="J5804" s="29">
        <f>J5802+IF(J5797&lt;J5786, J5803, 0)</f>
        <v>0</v>
      </c>
      <c r="K5804" s="29">
        <f>K5802+IF(K5797&lt;K5786, K5803, 0)</f>
        <v>0</v>
      </c>
      <c r="L5804" s="29">
        <f>L5802+IF(L5797&lt;L5786, L5803, 0)</f>
        <v>0</v>
      </c>
    </row>
    <row r="5805" spans="2:13" hidden="1" outlineLevel="1" x14ac:dyDescent="0.15">
      <c r="D5805" s="1"/>
      <c r="E5805" s="1"/>
      <c r="F5805" s="1"/>
      <c r="H5805" s="1"/>
      <c r="I5805" s="1"/>
      <c r="J5805" s="1"/>
      <c r="K5805" s="1"/>
      <c r="L5805" s="1"/>
    </row>
    <row r="5806" spans="2:13" s="1" customFormat="1" ht="18" hidden="1" customHeight="1" outlineLevel="1" x14ac:dyDescent="0.15">
      <c r="B5806" s="7"/>
      <c r="C5806" s="91" t="s">
        <v>10</v>
      </c>
      <c r="D5806" s="91"/>
      <c r="E5806" s="91"/>
      <c r="F5806" s="92"/>
      <c r="G5806" s="92"/>
      <c r="H5806" s="97" t="s">
        <v>4</v>
      </c>
      <c r="I5806" s="92" t="s">
        <v>5</v>
      </c>
      <c r="J5806" s="92" t="s">
        <v>6</v>
      </c>
      <c r="K5806" s="92" t="s">
        <v>257</v>
      </c>
      <c r="L5806" s="92" t="s">
        <v>258</v>
      </c>
      <c r="M5806" s="92"/>
    </row>
    <row r="5807" spans="2:13" ht="10" hidden="1" customHeight="1" outlineLevel="1" x14ac:dyDescent="0.15"/>
    <row r="5808" spans="2:13" s="1" customFormat="1" ht="15" hidden="1" customHeight="1" outlineLevel="1" x14ac:dyDescent="0.15">
      <c r="B5808" s="7"/>
      <c r="D5808" s="9" t="s">
        <v>17</v>
      </c>
      <c r="F5808" s="8" t="s">
        <v>9</v>
      </c>
      <c r="H5808" s="29">
        <f>H5804</f>
        <v>0</v>
      </c>
      <c r="I5808" s="29">
        <f>I5804</f>
        <v>0</v>
      </c>
      <c r="J5808" s="29">
        <f>J5804</f>
        <v>0</v>
      </c>
      <c r="K5808" s="29">
        <f>K5804</f>
        <v>0</v>
      </c>
      <c r="L5808" s="29">
        <f>L5804</f>
        <v>0</v>
      </c>
    </row>
    <row r="5809" spans="2:13" ht="4" hidden="1" customHeight="1" outlineLevel="1" x14ac:dyDescent="0.15">
      <c r="D5809" s="9"/>
      <c r="F5809" s="1"/>
      <c r="H5809" s="1"/>
      <c r="I5809" s="1"/>
      <c r="J5809" s="1"/>
      <c r="K5809" s="1"/>
      <c r="L5809" s="1"/>
    </row>
    <row r="5810" spans="2:13" s="1" customFormat="1" ht="15" hidden="1" customHeight="1" outlineLevel="1" x14ac:dyDescent="0.15">
      <c r="B5810" s="7"/>
      <c r="D5810" s="9" t="s">
        <v>249</v>
      </c>
      <c r="F5810" s="8" t="s">
        <v>9</v>
      </c>
      <c r="H5810" s="29">
        <f>IF(H5797&lt;H5786, H5803, 0)</f>
        <v>0</v>
      </c>
      <c r="I5810" s="29">
        <f>IF(I5797&lt;I5786, I5803, 0)</f>
        <v>0</v>
      </c>
      <c r="J5810" s="29">
        <f>IF(J5797&lt;J5786, J5803, 0)</f>
        <v>0</v>
      </c>
      <c r="K5810" s="29">
        <f>IF(K5797&lt;K5786, K5803, 0)</f>
        <v>0</v>
      </c>
      <c r="L5810" s="29">
        <f>IF(L5797&lt;L5786, L5803, 0)</f>
        <v>0</v>
      </c>
    </row>
    <row r="5811" spans="2:13" ht="4" hidden="1" customHeight="1" outlineLevel="1" x14ac:dyDescent="0.15">
      <c r="D5811" s="9"/>
      <c r="F5811" s="1"/>
      <c r="H5811" s="1"/>
      <c r="I5811" s="1"/>
      <c r="J5811" s="1"/>
      <c r="K5811" s="1"/>
      <c r="L5811" s="1"/>
    </row>
    <row r="5812" spans="2:13" s="1" customFormat="1" ht="15" hidden="1" customHeight="1" outlineLevel="1" x14ac:dyDescent="0.15">
      <c r="B5812" s="7"/>
      <c r="D5812" s="9" t="s">
        <v>11</v>
      </c>
      <c r="F5812" s="8" t="str">
        <f>ReportingCurrencyUnitLables</f>
        <v>USD 000s</v>
      </c>
      <c r="H5812" s="29">
        <f>H5786 * H5804 / 1000</f>
        <v>0</v>
      </c>
      <c r="I5812" s="29">
        <f>I5786 * I5804 / 1000</f>
        <v>0</v>
      </c>
      <c r="J5812" s="29">
        <f>J5786 * J5804 / 1000</f>
        <v>0</v>
      </c>
      <c r="K5812" s="29">
        <f>K5786 * K5804 / 1000</f>
        <v>0</v>
      </c>
      <c r="L5812" s="29">
        <f>L5786 * L5804 / 1000</f>
        <v>0</v>
      </c>
    </row>
    <row r="5813" spans="2:13" ht="4" hidden="1" customHeight="1" outlineLevel="1" x14ac:dyDescent="0.15">
      <c r="D5813" s="9"/>
      <c r="F5813" s="1"/>
      <c r="H5813" s="1"/>
      <c r="I5813" s="1"/>
      <c r="J5813" s="1"/>
      <c r="K5813" s="1"/>
      <c r="L5813" s="1"/>
    </row>
    <row r="5814" spans="2:13" s="1" customFormat="1" ht="15" hidden="1" customHeight="1" outlineLevel="1" x14ac:dyDescent="0.15">
      <c r="B5814" s="7"/>
      <c r="D5814" s="9" t="s">
        <v>13</v>
      </c>
      <c r="F5814" s="8" t="s">
        <v>14</v>
      </c>
      <c r="H5814" s="30">
        <f>IF(H5808=0,0,H5810 / H5808)</f>
        <v>0</v>
      </c>
      <c r="I5814" s="30">
        <f>IF(I5808=0,0,I5810 / I5808)</f>
        <v>0</v>
      </c>
      <c r="J5814" s="30">
        <f>IF(J5808=0,0,J5810 / J5808)</f>
        <v>0</v>
      </c>
      <c r="K5814" s="30">
        <f>IF(K5808=0,0,K5810 / K5808)</f>
        <v>0</v>
      </c>
      <c r="L5814" s="30">
        <f>IF(L5808=0,0,L5810 / L5808)</f>
        <v>0</v>
      </c>
    </row>
    <row r="5815" spans="2:13" ht="4" hidden="1" customHeight="1" outlineLevel="1" x14ac:dyDescent="0.15">
      <c r="D5815" s="9"/>
      <c r="F5815" s="1"/>
      <c r="H5815" s="1"/>
      <c r="I5815" s="1"/>
      <c r="J5815" s="1"/>
      <c r="K5815" s="1"/>
      <c r="L5815" s="1"/>
    </row>
    <row r="5816" spans="2:13" ht="15" hidden="1" customHeight="1" outlineLevel="1" x14ac:dyDescent="0.15">
      <c r="D5816" s="9" t="s">
        <v>302</v>
      </c>
      <c r="F5816" s="8" t="str">
        <f>ReportingCurrencyUnitLables</f>
        <v>USD 000s</v>
      </c>
      <c r="G5816" s="1"/>
      <c r="H5816" s="29">
        <f>MAX(0, H5786-H5797) * H5810 / 1000</f>
        <v>0</v>
      </c>
      <c r="I5816" s="29">
        <f t="shared" ref="I5816:L5816" si="187">MAX(0, I5786-I5797) * I5810 / 1000</f>
        <v>0</v>
      </c>
      <c r="J5816" s="29">
        <f t="shared" si="187"/>
        <v>0</v>
      </c>
      <c r="K5816" s="29">
        <f t="shared" si="187"/>
        <v>0</v>
      </c>
      <c r="L5816" s="29">
        <f t="shared" si="187"/>
        <v>0</v>
      </c>
    </row>
    <row r="5817" spans="2:13" ht="4" hidden="1" customHeight="1" outlineLevel="1" x14ac:dyDescent="0.15">
      <c r="D5817" s="9"/>
      <c r="F5817" s="1"/>
      <c r="H5817" s="1"/>
      <c r="I5817" s="1"/>
      <c r="J5817" s="1"/>
      <c r="K5817" s="1"/>
      <c r="L5817" s="1"/>
    </row>
    <row r="5818" spans="2:13" s="1" customFormat="1" ht="15" hidden="1" customHeight="1" outlineLevel="1" x14ac:dyDescent="0.15">
      <c r="B5818" s="7"/>
      <c r="D5818" s="9" t="s">
        <v>252</v>
      </c>
      <c r="F5818" s="8" t="s">
        <v>250</v>
      </c>
      <c r="H5818" s="30">
        <f>IF(H5812=0, 0, H5816/H5812)</f>
        <v>0</v>
      </c>
      <c r="I5818" s="30">
        <f>IF(I5812=0, 0, I5816/I5812)</f>
        <v>0</v>
      </c>
      <c r="J5818" s="30">
        <f>IF(J5812=0, 0, J5816/J5812)</f>
        <v>0</v>
      </c>
      <c r="K5818" s="30">
        <f>IF(K5812=0, 0, K5816/K5812)</f>
        <v>0</v>
      </c>
      <c r="L5818" s="30">
        <f>IF(L5812=0, 0, L5816/L5812)</f>
        <v>0</v>
      </c>
    </row>
    <row r="5819" spans="2:13" ht="4" hidden="1" customHeight="1" outlineLevel="1" x14ac:dyDescent="0.15">
      <c r="D5819" s="9"/>
      <c r="F5819" s="1"/>
      <c r="H5819" s="1"/>
      <c r="I5819" s="1"/>
      <c r="J5819" s="1"/>
      <c r="K5819" s="1"/>
      <c r="L5819" s="1"/>
    </row>
    <row r="5820" spans="2:13" s="1" customFormat="1" ht="15" hidden="1" customHeight="1" outlineLevel="1" x14ac:dyDescent="0.15">
      <c r="B5820" s="7"/>
      <c r="C5820" s="7"/>
      <c r="D5820" s="9" t="s">
        <v>251</v>
      </c>
      <c r="F5820" s="8" t="s">
        <v>259</v>
      </c>
      <c r="H5820" s="31"/>
      <c r="I5820" s="30">
        <f>IF(H5818=0, 0, -(I5818-H5818) / H5818)</f>
        <v>0</v>
      </c>
      <c r="J5820" s="30">
        <f>IF(I5818=0, 0, -(J5818-I5818) / I5818)</f>
        <v>0</v>
      </c>
      <c r="K5820" s="30">
        <f>IF(J5818=0, 0, -(K5818-J5818) / J5818)</f>
        <v>0</v>
      </c>
      <c r="L5820" s="30">
        <f>IF(K5818=0, 0, -(L5818-K5818) / K5818)</f>
        <v>0</v>
      </c>
    </row>
    <row r="5821" spans="2:13" hidden="1" outlineLevel="1" x14ac:dyDescent="0.15"/>
    <row r="5822" spans="2:13" s="1" customFormat="1" ht="18" hidden="1" customHeight="1" outlineLevel="1" x14ac:dyDescent="0.15">
      <c r="B5822" s="7"/>
      <c r="C5822" s="91" t="s">
        <v>241</v>
      </c>
      <c r="D5822" s="91"/>
      <c r="E5822" s="93">
        <f>IF(AND(J5773 = "Yes", OR(ISBLANK(Worker_Type_Filter), Worker_Type_Filter = H5778),
 OR(ISBLANK(Country_Filter), Country_Filter = J5778)), 1, 0)</f>
        <v>1</v>
      </c>
      <c r="F5822" s="92"/>
      <c r="G5822" s="92"/>
      <c r="H5822" s="92" t="s">
        <v>4</v>
      </c>
      <c r="I5822" s="92" t="s">
        <v>5</v>
      </c>
      <c r="J5822" s="92" t="s">
        <v>6</v>
      </c>
      <c r="K5822" s="92" t="s">
        <v>257</v>
      </c>
      <c r="L5822" s="92" t="s">
        <v>258</v>
      </c>
      <c r="M5822" s="92"/>
    </row>
    <row r="5823" spans="2:13" ht="10" hidden="1" customHeight="1" outlineLevel="1" x14ac:dyDescent="0.15">
      <c r="C5823" s="43" t="s">
        <v>248</v>
      </c>
    </row>
    <row r="5824" spans="2:13" ht="4" hidden="1" customHeight="1" outlineLevel="1" x14ac:dyDescent="0.15"/>
    <row r="5825" spans="2:14" s="1" customFormat="1" ht="15" hidden="1" customHeight="1" outlineLevel="1" x14ac:dyDescent="0.15">
      <c r="B5825" s="7"/>
      <c r="C5825" s="19">
        <v>1</v>
      </c>
      <c r="D5825" s="9" t="s">
        <v>17</v>
      </c>
      <c r="F5825" s="8" t="s">
        <v>9</v>
      </c>
      <c r="H5825" s="29">
        <f>H5808 * $E5822</f>
        <v>0</v>
      </c>
      <c r="I5825" s="29">
        <f>I5808 * $E5822</f>
        <v>0</v>
      </c>
      <c r="J5825" s="29">
        <f>J5808 * $E5822</f>
        <v>0</v>
      </c>
      <c r="K5825" s="29">
        <f>K5808 * $E5822</f>
        <v>0</v>
      </c>
      <c r="L5825" s="29">
        <f>L5808 * $E5822</f>
        <v>0</v>
      </c>
    </row>
    <row r="5826" spans="2:14" ht="4" hidden="1" customHeight="1" outlineLevel="1" x14ac:dyDescent="0.15">
      <c r="D5826" s="9"/>
      <c r="F5826" s="1"/>
      <c r="H5826" s="1"/>
      <c r="I5826" s="1"/>
      <c r="J5826" s="1"/>
      <c r="K5826" s="1"/>
      <c r="L5826" s="1"/>
    </row>
    <row r="5827" spans="2:14" s="1" customFormat="1" ht="15" hidden="1" customHeight="1" outlineLevel="1" x14ac:dyDescent="0.15">
      <c r="B5827" s="7"/>
      <c r="C5827" s="19">
        <v>2</v>
      </c>
      <c r="D5827" s="9" t="s">
        <v>249</v>
      </c>
      <c r="F5827" s="8" t="s">
        <v>9</v>
      </c>
      <c r="H5827" s="29">
        <f>H5810 * $E5822</f>
        <v>0</v>
      </c>
      <c r="I5827" s="29">
        <f>I5810 * $E5822</f>
        <v>0</v>
      </c>
      <c r="J5827" s="29">
        <f>J5810 * $E5822</f>
        <v>0</v>
      </c>
      <c r="K5827" s="29">
        <f>K5810 * $E5822</f>
        <v>0</v>
      </c>
      <c r="L5827" s="29">
        <f>L5810 * $E5822</f>
        <v>0</v>
      </c>
    </row>
    <row r="5828" spans="2:14" ht="4" hidden="1" customHeight="1" outlineLevel="1" x14ac:dyDescent="0.15">
      <c r="D5828" s="9"/>
      <c r="F5828" s="1"/>
      <c r="H5828" s="1"/>
      <c r="I5828" s="1"/>
      <c r="J5828" s="1"/>
      <c r="K5828" s="1"/>
      <c r="L5828" s="1"/>
    </row>
    <row r="5829" spans="2:14" s="1" customFormat="1" ht="15" hidden="1" customHeight="1" outlineLevel="1" x14ac:dyDescent="0.15">
      <c r="B5829" s="7"/>
      <c r="C5829" s="19">
        <v>3</v>
      </c>
      <c r="D5829" s="9" t="s">
        <v>11</v>
      </c>
      <c r="F5829" s="8" t="str">
        <f>ReportingCurrencyUnitLables</f>
        <v>USD 000s</v>
      </c>
      <c r="H5829" s="29">
        <f>H5812 * $E5822</f>
        <v>0</v>
      </c>
      <c r="I5829" s="29">
        <f>I5812 * $E5822</f>
        <v>0</v>
      </c>
      <c r="J5829" s="29">
        <f>J5812 * $E5822</f>
        <v>0</v>
      </c>
      <c r="K5829" s="29">
        <f>K5812 * $E5822</f>
        <v>0</v>
      </c>
      <c r="L5829" s="29">
        <f>L5812 * $E5822</f>
        <v>0</v>
      </c>
    </row>
    <row r="5830" spans="2:14" ht="4" hidden="1" customHeight="1" outlineLevel="1" x14ac:dyDescent="0.15">
      <c r="D5830" s="9"/>
      <c r="F5830" s="1"/>
      <c r="H5830" s="1"/>
      <c r="I5830" s="1"/>
      <c r="J5830" s="1"/>
      <c r="K5830" s="1"/>
      <c r="L5830" s="1"/>
    </row>
    <row r="5831" spans="2:14" s="1" customFormat="1" ht="15" hidden="1" customHeight="1" outlineLevel="1" x14ac:dyDescent="0.15">
      <c r="B5831" s="7"/>
      <c r="C5831" s="19">
        <v>4</v>
      </c>
      <c r="D5831" s="9" t="s">
        <v>256</v>
      </c>
      <c r="F5831" s="8" t="str">
        <f>ReportingCurrencyUnitLables</f>
        <v>USD 000s</v>
      </c>
      <c r="H5831" s="29">
        <f>H5816 * $E5822</f>
        <v>0</v>
      </c>
      <c r="I5831" s="29">
        <f>I5816 * $E5822</f>
        <v>0</v>
      </c>
      <c r="J5831" s="29">
        <f>J5816 * $E5822</f>
        <v>0</v>
      </c>
      <c r="K5831" s="29">
        <f>K5816 * $E5822</f>
        <v>0</v>
      </c>
      <c r="L5831" s="29">
        <f>L5816 * $E5822</f>
        <v>0</v>
      </c>
    </row>
    <row r="5832" spans="2:14" ht="4" hidden="1" customHeight="1" outlineLevel="1" x14ac:dyDescent="0.15">
      <c r="D5832" s="9"/>
      <c r="F5832" s="1"/>
      <c r="H5832" s="1"/>
      <c r="I5832" s="1"/>
      <c r="J5832" s="1"/>
      <c r="K5832" s="1"/>
      <c r="L5832" s="1"/>
    </row>
    <row r="5833" spans="2:14" ht="10" hidden="1" customHeight="1" outlineLevel="1" x14ac:dyDescent="0.15">
      <c r="B5833" s="44"/>
      <c r="C5833" s="41"/>
      <c r="D5833" s="41"/>
      <c r="E5833" s="41"/>
      <c r="F5833" s="41"/>
      <c r="G5833" s="41"/>
      <c r="H5833" s="41"/>
      <c r="I5833" s="45"/>
      <c r="J5833" s="45"/>
      <c r="K5833" s="45"/>
      <c r="L5833" s="41"/>
      <c r="M5833" s="41"/>
      <c r="N5833" s="1"/>
    </row>
    <row r="5834" spans="2:14" ht="10" customHeight="1" x14ac:dyDescent="0.15">
      <c r="B5834" s="44"/>
      <c r="C5834" s="41"/>
      <c r="D5834" s="41"/>
      <c r="E5834" s="41"/>
      <c r="F5834" s="41"/>
      <c r="G5834" s="41"/>
      <c r="H5834" s="41"/>
      <c r="I5834" s="45"/>
      <c r="J5834" s="45"/>
      <c r="K5834" s="45"/>
      <c r="L5834" s="41"/>
      <c r="M5834" s="41"/>
      <c r="N5834" s="1"/>
    </row>
    <row r="5835" spans="2:14" s="1" customFormat="1" ht="19" collapsed="1" x14ac:dyDescent="0.15">
      <c r="B5835" s="83" cm="1">
        <f t="array" aca="1" ref="B5835" ca="1">MAX($B$2:OFFSET(B5835,-1,0)+1)</f>
        <v>95</v>
      </c>
      <c r="C5835" s="84" t="str">
        <f>UPPER(J5840) &amp;" / " &amp; K5840  &amp; " / " &amp; L5840 &amp; " / " &amp; H5840</f>
        <v xml:space="preserve"> /  /  / </v>
      </c>
      <c r="D5835" s="84"/>
      <c r="E5835" s="41"/>
      <c r="F5835" s="41"/>
      <c r="G5835" s="41"/>
      <c r="H5835" s="61" t="str">
        <f>IF(COUNTIF(E5837:E5893, "!")&gt;0, "!", "")</f>
        <v/>
      </c>
      <c r="I5835" s="18" t="s">
        <v>240</v>
      </c>
      <c r="J5835" s="2" t="s">
        <v>210</v>
      </c>
      <c r="K5835" s="18" t="s">
        <v>267</v>
      </c>
      <c r="L5835" s="42">
        <f>E5884</f>
        <v>1</v>
      </c>
      <c r="M5835" s="41"/>
    </row>
    <row r="5836" spans="2:14" s="1" customFormat="1" ht="4" hidden="1" customHeight="1" outlineLevel="1" x14ac:dyDescent="0.15">
      <c r="B5836" s="88"/>
      <c r="C5836" s="89"/>
      <c r="D5836" s="89"/>
      <c r="E5836" s="89"/>
      <c r="F5836" s="89"/>
      <c r="G5836" s="89"/>
      <c r="H5836" s="89"/>
      <c r="I5836" s="90"/>
      <c r="J5836" s="90"/>
      <c r="K5836" s="90"/>
      <c r="L5836" s="89"/>
      <c r="M5836" s="89"/>
    </row>
    <row r="5837" spans="2:14" ht="10" hidden="1" customHeight="1" outlineLevel="1" x14ac:dyDescent="0.15"/>
    <row r="5838" spans="2:14" ht="15" hidden="1" customHeight="1" outlineLevel="1" x14ac:dyDescent="0.15">
      <c r="D5838" s="1"/>
      <c r="E5838" s="1"/>
      <c r="H5838" s="4" t="s">
        <v>1</v>
      </c>
      <c r="J5838" s="4" t="s">
        <v>0</v>
      </c>
      <c r="K5838" s="4" t="s">
        <v>209</v>
      </c>
      <c r="L5838" s="4" t="s">
        <v>264</v>
      </c>
    </row>
    <row r="5839" spans="2:14" ht="5" hidden="1" customHeight="1" outlineLevel="1" x14ac:dyDescent="0.15">
      <c r="D5839" s="1"/>
      <c r="E5839" s="1"/>
      <c r="H5839" s="1"/>
      <c r="J5839" s="1"/>
      <c r="K5839" s="1"/>
      <c r="L5839" s="1"/>
    </row>
    <row r="5840" spans="2:14" ht="15" hidden="1" customHeight="1" outlineLevel="1" x14ac:dyDescent="0.15">
      <c r="D5840" s="9" t="s">
        <v>2</v>
      </c>
      <c r="E5840" s="1"/>
      <c r="H5840" s="2"/>
      <c r="J5840" s="2"/>
      <c r="K5840" s="2"/>
      <c r="L5840" s="2"/>
    </row>
    <row r="5841" spans="2:13" hidden="1" outlineLevel="1" x14ac:dyDescent="0.15">
      <c r="D5841" s="1"/>
      <c r="E5841" s="1"/>
      <c r="F5841" s="1"/>
      <c r="H5841" s="1"/>
      <c r="I5841" s="1"/>
      <c r="J5841" s="1"/>
      <c r="K5841" s="1"/>
      <c r="L5841" s="1"/>
    </row>
    <row r="5842" spans="2:13" s="1" customFormat="1" ht="18" hidden="1" customHeight="1" outlineLevel="1" x14ac:dyDescent="0.15">
      <c r="B5842" s="7"/>
      <c r="C5842" s="91" t="s">
        <v>3</v>
      </c>
      <c r="D5842" s="91"/>
      <c r="E5842" s="91"/>
      <c r="F5842" s="92"/>
      <c r="G5842" s="92"/>
      <c r="H5842" s="92" t="s">
        <v>4</v>
      </c>
      <c r="I5842" s="92" t="s">
        <v>5</v>
      </c>
      <c r="J5842" s="92" t="s">
        <v>6</v>
      </c>
      <c r="K5842" s="92" t="s">
        <v>257</v>
      </c>
      <c r="L5842" s="92" t="s">
        <v>258</v>
      </c>
      <c r="M5842" s="92"/>
    </row>
    <row r="5843" spans="2:13" ht="10" hidden="1" customHeight="1" outlineLevel="1" x14ac:dyDescent="0.15">
      <c r="H5843" s="1"/>
      <c r="I5843" s="1"/>
      <c r="J5843" s="1"/>
      <c r="K5843" s="1"/>
      <c r="L5843" s="1"/>
    </row>
    <row r="5844" spans="2:13" s="1" customFormat="1" ht="15" hidden="1" customHeight="1" outlineLevel="1" x14ac:dyDescent="0.15">
      <c r="B5844" s="7"/>
      <c r="D5844" s="9" t="s">
        <v>3</v>
      </c>
      <c r="F5844" s="17" t="s">
        <v>321</v>
      </c>
      <c r="H5844" s="22"/>
      <c r="I5844" s="22"/>
      <c r="J5844" s="22"/>
      <c r="K5844" s="22"/>
      <c r="L5844" s="22"/>
    </row>
    <row r="5845" spans="2:13" ht="4" hidden="1" customHeight="1" outlineLevel="1" x14ac:dyDescent="0.15">
      <c r="D5845" s="1"/>
      <c r="E5845" s="1"/>
      <c r="F5845" s="1"/>
      <c r="H5845" s="1"/>
      <c r="I5845" s="1"/>
      <c r="J5845" s="1"/>
      <c r="K5845" s="1"/>
      <c r="L5845" s="1"/>
    </row>
    <row r="5846" spans="2:13" s="1" customFormat="1" ht="15" hidden="1" customHeight="1" outlineLevel="1" x14ac:dyDescent="0.15">
      <c r="B5846" s="7"/>
      <c r="D5846" s="9" t="s">
        <v>246</v>
      </c>
      <c r="F5846" s="8" t="str">
        <f>F5848 &amp; ":" &amp; F5844</f>
        <v>USD:[currency code]</v>
      </c>
      <c r="H5846" s="24"/>
      <c r="I5846" s="24"/>
      <c r="J5846" s="24"/>
      <c r="K5846" s="24"/>
      <c r="L5846" s="24"/>
    </row>
    <row r="5847" spans="2:13" ht="4" hidden="1" customHeight="1" outlineLevel="1" x14ac:dyDescent="0.15">
      <c r="D5847" s="1"/>
      <c r="E5847" s="1"/>
      <c r="F5847" s="1"/>
      <c r="H5847" s="1"/>
      <c r="I5847" s="1"/>
      <c r="J5847" s="1"/>
      <c r="K5847" s="1"/>
      <c r="L5847" s="1"/>
    </row>
    <row r="5848" spans="2:13" s="1" customFormat="1" ht="15" hidden="1" customHeight="1" outlineLevel="1" x14ac:dyDescent="0.15">
      <c r="B5848" s="7"/>
      <c r="D5848" s="9" t="s">
        <v>16</v>
      </c>
      <c r="F5848" s="8" t="str">
        <f>ReportingCurrency</f>
        <v>USD</v>
      </c>
      <c r="H5848" s="28">
        <f>IF(H5846=0, 0, H5844/H5846)</f>
        <v>0</v>
      </c>
      <c r="I5848" s="28">
        <f>IF(I5846=0, 0, I5844/I5846)</f>
        <v>0</v>
      </c>
      <c r="J5848" s="28">
        <f>IF(J5846=0, 0, J5844/J5846)</f>
        <v>0</v>
      </c>
      <c r="K5848" s="28">
        <f>IF(K5846=0, 0, K5844/K5846)</f>
        <v>0</v>
      </c>
      <c r="L5848" s="28">
        <f>IF(L5846=0, 0, L5844/L5846)</f>
        <v>0</v>
      </c>
    </row>
    <row r="5849" spans="2:13" ht="4" hidden="1" customHeight="1" outlineLevel="1" x14ac:dyDescent="0.15">
      <c r="D5849" s="1"/>
      <c r="E5849" s="1"/>
      <c r="F5849" s="1"/>
      <c r="H5849" s="1"/>
      <c r="I5849" s="1"/>
      <c r="J5849" s="1"/>
      <c r="K5849" s="1"/>
      <c r="L5849" s="1"/>
    </row>
    <row r="5850" spans="2:13" s="1" customFormat="1" ht="15" hidden="1" customHeight="1" outlineLevel="1" x14ac:dyDescent="0.15">
      <c r="B5850" s="7"/>
      <c r="D5850" s="9" t="s">
        <v>253</v>
      </c>
      <c r="F5850" s="8" t="s">
        <v>254</v>
      </c>
      <c r="H5850" s="2"/>
      <c r="I5850" s="2"/>
      <c r="J5850" s="2"/>
      <c r="K5850" s="2"/>
      <c r="L5850" s="2"/>
    </row>
    <row r="5851" spans="2:13" ht="4" hidden="1" customHeight="1" outlineLevel="1" x14ac:dyDescent="0.15">
      <c r="D5851" s="1"/>
      <c r="E5851" s="1"/>
      <c r="F5851" s="1"/>
      <c r="H5851" s="1"/>
      <c r="I5851" s="1"/>
      <c r="J5851" s="1"/>
      <c r="K5851" s="1"/>
      <c r="L5851" s="1"/>
    </row>
    <row r="5852" spans="2:13" s="1" customFormat="1" ht="15" hidden="1" customHeight="1" outlineLevel="1" x14ac:dyDescent="0.15">
      <c r="B5852" s="7"/>
      <c r="D5852" s="9" t="s">
        <v>280</v>
      </c>
      <c r="F5852" s="8" t="s">
        <v>255</v>
      </c>
      <c r="H5852" s="25"/>
      <c r="I5852" s="25"/>
      <c r="J5852" s="25"/>
      <c r="K5852" s="25"/>
      <c r="L5852" s="25"/>
    </row>
    <row r="5853" spans="2:13" hidden="1" outlineLevel="1" x14ac:dyDescent="0.15">
      <c r="D5853" s="1"/>
      <c r="E5853" s="1"/>
      <c r="F5853" s="1"/>
      <c r="H5853" s="1"/>
      <c r="I5853" s="1"/>
      <c r="J5853" s="1"/>
      <c r="K5853" s="1"/>
      <c r="L5853" s="1"/>
    </row>
    <row r="5854" spans="2:13" s="1" customFormat="1" ht="18" hidden="1" customHeight="1" outlineLevel="1" x14ac:dyDescent="0.15">
      <c r="B5854" s="7"/>
      <c r="C5854" s="91" t="s">
        <v>311</v>
      </c>
      <c r="D5854" s="91"/>
      <c r="E5854" s="91"/>
      <c r="F5854" s="92"/>
      <c r="G5854" s="92"/>
      <c r="H5854" s="92" t="s">
        <v>4</v>
      </c>
      <c r="I5854" s="92" t="s">
        <v>5</v>
      </c>
      <c r="J5854" s="92" t="s">
        <v>6</v>
      </c>
      <c r="K5854" s="92" t="s">
        <v>257</v>
      </c>
      <c r="L5854" s="92" t="s">
        <v>258</v>
      </c>
      <c r="M5854" s="92"/>
    </row>
    <row r="5855" spans="2:13" ht="10" hidden="1" customHeight="1" outlineLevel="1" x14ac:dyDescent="0.15">
      <c r="H5855" s="1"/>
      <c r="I5855" s="1"/>
      <c r="J5855" s="1"/>
      <c r="K5855" s="1"/>
      <c r="L5855" s="1"/>
    </row>
    <row r="5856" spans="2:13" s="1" customFormat="1" ht="15" hidden="1" customHeight="1" outlineLevel="1" x14ac:dyDescent="0.15">
      <c r="B5856" s="7"/>
      <c r="C5856" s="62"/>
      <c r="D5856" s="9" t="s">
        <v>318</v>
      </c>
      <c r="E5856"/>
      <c r="F5856" s="58" t="str">
        <f>F5844</f>
        <v>[currency code]</v>
      </c>
      <c r="H5856" s="23"/>
      <c r="I5856" s="23"/>
      <c r="J5856" s="23"/>
      <c r="K5856" s="23"/>
      <c r="L5856" s="23"/>
    </row>
    <row r="5857" spans="2:13" ht="10" hidden="1" customHeight="1" outlineLevel="1" x14ac:dyDescent="0.15">
      <c r="D5857" s="1"/>
      <c r="F5857" s="1"/>
      <c r="H5857" s="1"/>
      <c r="I5857" s="1"/>
      <c r="J5857" s="1"/>
      <c r="K5857" s="1"/>
      <c r="L5857" s="1"/>
    </row>
    <row r="5858" spans="2:13" ht="15" hidden="1" customHeight="1" outlineLevel="1" x14ac:dyDescent="0.15">
      <c r="D5858" s="60"/>
      <c r="F5858" s="1"/>
      <c r="H5858" s="98" t="s">
        <v>312</v>
      </c>
      <c r="I5858" s="1"/>
      <c r="J5858" s="1"/>
      <c r="K5858" s="1"/>
      <c r="L5858" s="1"/>
    </row>
    <row r="5859" spans="2:13" s="1" customFormat="1" ht="15" hidden="1" customHeight="1" outlineLevel="1" x14ac:dyDescent="0.15">
      <c r="B5859" s="7"/>
      <c r="D5859" s="9" t="s">
        <v>319</v>
      </c>
      <c r="E5859"/>
      <c r="F5859" s="8" t="str">
        <f t="shared" ref="F5859" si="188">ReportingCurrency</f>
        <v>USD</v>
      </c>
      <c r="H5859" s="28">
        <f>IF(H5846=0, 0, H5856/H5846)</f>
        <v>0</v>
      </c>
      <c r="I5859" s="28">
        <f>IF(I5846=0, 0, I5856/I5846)</f>
        <v>0</v>
      </c>
      <c r="J5859" s="28">
        <f>IF(J5846=0, 0, J5856/J5846)</f>
        <v>0</v>
      </c>
      <c r="K5859" s="28">
        <f>IF(K5846=0, 0, K5856/K5846)</f>
        <v>0</v>
      </c>
      <c r="L5859" s="28">
        <f>IF(L5846=0, 0, L5856/L5846)</f>
        <v>0</v>
      </c>
    </row>
    <row r="5860" spans="2:13" hidden="1" outlineLevel="1" x14ac:dyDescent="0.15"/>
    <row r="5861" spans="2:13" s="1" customFormat="1" ht="18" hidden="1" customHeight="1" outlineLevel="1" x14ac:dyDescent="0.15">
      <c r="B5861" s="7"/>
      <c r="C5861" s="91" t="s">
        <v>8</v>
      </c>
      <c r="D5861" s="91"/>
      <c r="E5861" s="91"/>
      <c r="F5861" s="92"/>
      <c r="G5861" s="92"/>
      <c r="H5861" s="92" t="s">
        <v>4</v>
      </c>
      <c r="I5861" s="92" t="s">
        <v>5</v>
      </c>
      <c r="J5861" s="92" t="s">
        <v>6</v>
      </c>
      <c r="K5861" s="92" t="s">
        <v>257</v>
      </c>
      <c r="L5861" s="92" t="s">
        <v>258</v>
      </c>
      <c r="M5861" s="92"/>
    </row>
    <row r="5862" spans="2:13" ht="10" hidden="1" customHeight="1" outlineLevel="1" x14ac:dyDescent="0.15">
      <c r="H5862" s="1"/>
      <c r="I5862" s="1"/>
      <c r="J5862" s="1"/>
      <c r="K5862" s="1"/>
      <c r="L5862" s="1"/>
    </row>
    <row r="5863" spans="2:13" ht="15" hidden="1" customHeight="1" outlineLevel="1" x14ac:dyDescent="0.15">
      <c r="D5863" s="9" t="s">
        <v>8</v>
      </c>
      <c r="F5863" s="1"/>
      <c r="H5863" s="99" t="str" cm="1">
        <f t="array" ref="H5863">IF(OR(E5864:E5865 = "!"), "Red alert = missing data","")</f>
        <v/>
      </c>
      <c r="I5863" s="1"/>
      <c r="J5863" s="1"/>
      <c r="K5863" s="1"/>
      <c r="L5863" s="1"/>
    </row>
    <row r="5864" spans="2:13" s="1" customFormat="1" ht="15" hidden="1" customHeight="1" outlineLevel="1" x14ac:dyDescent="0.15">
      <c r="B5864" s="7"/>
      <c r="D5864" s="59" t="s">
        <v>309</v>
      </c>
      <c r="E5864" s="61" t="str" cm="1">
        <f t="array" ref="E5864">IF(MAX((H5859:L5859&gt;=H5848:L5848) * (H5859:L5859 &lt;&gt; 0) * (H5864:L5864=0)) &gt;0, "!", "")</f>
        <v/>
      </c>
      <c r="F5864" s="8" t="s">
        <v>18</v>
      </c>
      <c r="H5864" s="23"/>
      <c r="I5864" s="23"/>
      <c r="J5864" s="23"/>
      <c r="K5864" s="23"/>
      <c r="L5864" s="23"/>
    </row>
    <row r="5865" spans="2:13" s="1" customFormat="1" ht="15" hidden="1" customHeight="1" outlineLevel="1" x14ac:dyDescent="0.15">
      <c r="B5865" s="7"/>
      <c r="D5865" s="59" t="s">
        <v>310</v>
      </c>
      <c r="E5865" s="61" t="str" cm="1">
        <f t="array" ref="E5865">IF(MAX((H5859:L5859&lt;H5848:L5848) * (H5859:L5859 &lt;&gt; 0) * (H5865:L5865=0)) &gt;0, "!", "")</f>
        <v/>
      </c>
      <c r="F5865" s="8" t="s">
        <v>18</v>
      </c>
      <c r="H5865" s="23"/>
      <c r="I5865" s="23"/>
      <c r="J5865" s="23"/>
      <c r="K5865" s="23"/>
      <c r="L5865" s="23"/>
    </row>
    <row r="5866" spans="2:13" s="1" customFormat="1" ht="15" hidden="1" customHeight="1" outlineLevel="1" x14ac:dyDescent="0.15">
      <c r="B5866" s="7"/>
      <c r="D5866" s="59" t="s">
        <v>305</v>
      </c>
      <c r="E5866"/>
      <c r="F5866" s="8" t="s">
        <v>18</v>
      </c>
      <c r="H5866" s="29">
        <f>H5864+IF(H5859&lt;H5848, H5865, 0)</f>
        <v>0</v>
      </c>
      <c r="I5866" s="29">
        <f>I5864+IF(I5859&lt;I5848, I5865, 0)</f>
        <v>0</v>
      </c>
      <c r="J5866" s="29">
        <f>J5864+IF(J5859&lt;J5848, J5865, 0)</f>
        <v>0</v>
      </c>
      <c r="K5866" s="29">
        <f>K5864+IF(K5859&lt;K5848, K5865, 0)</f>
        <v>0</v>
      </c>
      <c r="L5866" s="29">
        <f>L5864+IF(L5859&lt;L5848, L5865, 0)</f>
        <v>0</v>
      </c>
    </row>
    <row r="5867" spans="2:13" hidden="1" outlineLevel="1" x14ac:dyDescent="0.15">
      <c r="D5867" s="1"/>
      <c r="E5867" s="1"/>
      <c r="F5867" s="1"/>
      <c r="H5867" s="1"/>
      <c r="I5867" s="1"/>
      <c r="J5867" s="1"/>
      <c r="K5867" s="1"/>
      <c r="L5867" s="1"/>
    </row>
    <row r="5868" spans="2:13" s="1" customFormat="1" ht="18" hidden="1" customHeight="1" outlineLevel="1" x14ac:dyDescent="0.15">
      <c r="B5868" s="7"/>
      <c r="C5868" s="91" t="s">
        <v>10</v>
      </c>
      <c r="D5868" s="91"/>
      <c r="E5868" s="91"/>
      <c r="F5868" s="92"/>
      <c r="G5868" s="92"/>
      <c r="H5868" s="97" t="s">
        <v>4</v>
      </c>
      <c r="I5868" s="92" t="s">
        <v>5</v>
      </c>
      <c r="J5868" s="92" t="s">
        <v>6</v>
      </c>
      <c r="K5868" s="92" t="s">
        <v>257</v>
      </c>
      <c r="L5868" s="92" t="s">
        <v>258</v>
      </c>
      <c r="M5868" s="92"/>
    </row>
    <row r="5869" spans="2:13" ht="10" hidden="1" customHeight="1" outlineLevel="1" x14ac:dyDescent="0.15"/>
    <row r="5870" spans="2:13" s="1" customFormat="1" ht="15" hidden="1" customHeight="1" outlineLevel="1" x14ac:dyDescent="0.15">
      <c r="B5870" s="7"/>
      <c r="D5870" s="9" t="s">
        <v>17</v>
      </c>
      <c r="F5870" s="8" t="s">
        <v>9</v>
      </c>
      <c r="H5870" s="29">
        <f>H5866</f>
        <v>0</v>
      </c>
      <c r="I5870" s="29">
        <f>I5866</f>
        <v>0</v>
      </c>
      <c r="J5870" s="29">
        <f>J5866</f>
        <v>0</v>
      </c>
      <c r="K5870" s="29">
        <f>K5866</f>
        <v>0</v>
      </c>
      <c r="L5870" s="29">
        <f>L5866</f>
        <v>0</v>
      </c>
    </row>
    <row r="5871" spans="2:13" ht="4" hidden="1" customHeight="1" outlineLevel="1" x14ac:dyDescent="0.15">
      <c r="D5871" s="9"/>
      <c r="F5871" s="1"/>
      <c r="H5871" s="1"/>
      <c r="I5871" s="1"/>
      <c r="J5871" s="1"/>
      <c r="K5871" s="1"/>
      <c r="L5871" s="1"/>
    </row>
    <row r="5872" spans="2:13" s="1" customFormat="1" ht="15" hidden="1" customHeight="1" outlineLevel="1" x14ac:dyDescent="0.15">
      <c r="B5872" s="7"/>
      <c r="D5872" s="9" t="s">
        <v>249</v>
      </c>
      <c r="F5872" s="8" t="s">
        <v>9</v>
      </c>
      <c r="H5872" s="29">
        <f>IF(H5859&lt;H5848, H5865, 0)</f>
        <v>0</v>
      </c>
      <c r="I5872" s="29">
        <f>IF(I5859&lt;I5848, I5865, 0)</f>
        <v>0</v>
      </c>
      <c r="J5872" s="29">
        <f>IF(J5859&lt;J5848, J5865, 0)</f>
        <v>0</v>
      </c>
      <c r="K5872" s="29">
        <f>IF(K5859&lt;K5848, K5865, 0)</f>
        <v>0</v>
      </c>
      <c r="L5872" s="29">
        <f>IF(L5859&lt;L5848, L5865, 0)</f>
        <v>0</v>
      </c>
    </row>
    <row r="5873" spans="2:13" ht="4" hidden="1" customHeight="1" outlineLevel="1" x14ac:dyDescent="0.15">
      <c r="D5873" s="9"/>
      <c r="F5873" s="1"/>
      <c r="H5873" s="1"/>
      <c r="I5873" s="1"/>
      <c r="J5873" s="1"/>
      <c r="K5873" s="1"/>
      <c r="L5873" s="1"/>
    </row>
    <row r="5874" spans="2:13" s="1" customFormat="1" ht="15" hidden="1" customHeight="1" outlineLevel="1" x14ac:dyDescent="0.15">
      <c r="B5874" s="7"/>
      <c r="D5874" s="9" t="s">
        <v>11</v>
      </c>
      <c r="F5874" s="8" t="str">
        <f>ReportingCurrencyUnitLables</f>
        <v>USD 000s</v>
      </c>
      <c r="H5874" s="29">
        <f>H5848 * H5866 / 1000</f>
        <v>0</v>
      </c>
      <c r="I5874" s="29">
        <f>I5848 * I5866 / 1000</f>
        <v>0</v>
      </c>
      <c r="J5874" s="29">
        <f>J5848 * J5866 / 1000</f>
        <v>0</v>
      </c>
      <c r="K5874" s="29">
        <f>K5848 * K5866 / 1000</f>
        <v>0</v>
      </c>
      <c r="L5874" s="29">
        <f>L5848 * L5866 / 1000</f>
        <v>0</v>
      </c>
    </row>
    <row r="5875" spans="2:13" ht="4" hidden="1" customHeight="1" outlineLevel="1" x14ac:dyDescent="0.15">
      <c r="D5875" s="9"/>
      <c r="F5875" s="1"/>
      <c r="H5875" s="1"/>
      <c r="I5875" s="1"/>
      <c r="J5875" s="1"/>
      <c r="K5875" s="1"/>
      <c r="L5875" s="1"/>
    </row>
    <row r="5876" spans="2:13" s="1" customFormat="1" ht="15" hidden="1" customHeight="1" outlineLevel="1" x14ac:dyDescent="0.15">
      <c r="B5876" s="7"/>
      <c r="D5876" s="9" t="s">
        <v>13</v>
      </c>
      <c r="F5876" s="8" t="s">
        <v>14</v>
      </c>
      <c r="H5876" s="30">
        <f>IF(H5870=0,0,H5872 / H5870)</f>
        <v>0</v>
      </c>
      <c r="I5876" s="30">
        <f>IF(I5870=0,0,I5872 / I5870)</f>
        <v>0</v>
      </c>
      <c r="J5876" s="30">
        <f>IF(J5870=0,0,J5872 / J5870)</f>
        <v>0</v>
      </c>
      <c r="K5876" s="30">
        <f>IF(K5870=0,0,K5872 / K5870)</f>
        <v>0</v>
      </c>
      <c r="L5876" s="30">
        <f>IF(L5870=0,0,L5872 / L5870)</f>
        <v>0</v>
      </c>
    </row>
    <row r="5877" spans="2:13" ht="4" hidden="1" customHeight="1" outlineLevel="1" x14ac:dyDescent="0.15">
      <c r="D5877" s="9"/>
      <c r="F5877" s="1"/>
      <c r="H5877" s="1"/>
      <c r="I5877" s="1"/>
      <c r="J5877" s="1"/>
      <c r="K5877" s="1"/>
      <c r="L5877" s="1"/>
    </row>
    <row r="5878" spans="2:13" ht="15" hidden="1" customHeight="1" outlineLevel="1" x14ac:dyDescent="0.15">
      <c r="D5878" s="9" t="s">
        <v>302</v>
      </c>
      <c r="F5878" s="8" t="str">
        <f>ReportingCurrencyUnitLables</f>
        <v>USD 000s</v>
      </c>
      <c r="G5878" s="1"/>
      <c r="H5878" s="29">
        <f>MAX(0, H5848-H5859) * H5872 / 1000</f>
        <v>0</v>
      </c>
      <c r="I5878" s="29">
        <f t="shared" ref="I5878:L5878" si="189">MAX(0, I5848-I5859) * I5872 / 1000</f>
        <v>0</v>
      </c>
      <c r="J5878" s="29">
        <f t="shared" si="189"/>
        <v>0</v>
      </c>
      <c r="K5878" s="29">
        <f t="shared" si="189"/>
        <v>0</v>
      </c>
      <c r="L5878" s="29">
        <f t="shared" si="189"/>
        <v>0</v>
      </c>
    </row>
    <row r="5879" spans="2:13" ht="4" hidden="1" customHeight="1" outlineLevel="1" x14ac:dyDescent="0.15">
      <c r="D5879" s="9"/>
      <c r="F5879" s="1"/>
      <c r="H5879" s="1"/>
      <c r="I5879" s="1"/>
      <c r="J5879" s="1"/>
      <c r="K5879" s="1"/>
      <c r="L5879" s="1"/>
    </row>
    <row r="5880" spans="2:13" s="1" customFormat="1" ht="15" hidden="1" customHeight="1" outlineLevel="1" x14ac:dyDescent="0.15">
      <c r="B5880" s="7"/>
      <c r="D5880" s="9" t="s">
        <v>252</v>
      </c>
      <c r="F5880" s="8" t="s">
        <v>250</v>
      </c>
      <c r="H5880" s="30">
        <f>IF(H5874=0, 0, H5878/H5874)</f>
        <v>0</v>
      </c>
      <c r="I5880" s="30">
        <f>IF(I5874=0, 0, I5878/I5874)</f>
        <v>0</v>
      </c>
      <c r="J5880" s="30">
        <f>IF(J5874=0, 0, J5878/J5874)</f>
        <v>0</v>
      </c>
      <c r="K5880" s="30">
        <f>IF(K5874=0, 0, K5878/K5874)</f>
        <v>0</v>
      </c>
      <c r="L5880" s="30">
        <f>IF(L5874=0, 0, L5878/L5874)</f>
        <v>0</v>
      </c>
    </row>
    <row r="5881" spans="2:13" ht="4" hidden="1" customHeight="1" outlineLevel="1" x14ac:dyDescent="0.15">
      <c r="D5881" s="9"/>
      <c r="F5881" s="1"/>
      <c r="H5881" s="1"/>
      <c r="I5881" s="1"/>
      <c r="J5881" s="1"/>
      <c r="K5881" s="1"/>
      <c r="L5881" s="1"/>
    </row>
    <row r="5882" spans="2:13" s="1" customFormat="1" ht="15" hidden="1" customHeight="1" outlineLevel="1" x14ac:dyDescent="0.15">
      <c r="B5882" s="7"/>
      <c r="C5882" s="7"/>
      <c r="D5882" s="9" t="s">
        <v>251</v>
      </c>
      <c r="F5882" s="8" t="s">
        <v>259</v>
      </c>
      <c r="H5882" s="31"/>
      <c r="I5882" s="30">
        <f>IF(H5880=0, 0, -(I5880-H5880) / H5880)</f>
        <v>0</v>
      </c>
      <c r="J5882" s="30">
        <f>IF(I5880=0, 0, -(J5880-I5880) / I5880)</f>
        <v>0</v>
      </c>
      <c r="K5882" s="30">
        <f>IF(J5880=0, 0, -(K5880-J5880) / J5880)</f>
        <v>0</v>
      </c>
      <c r="L5882" s="30">
        <f>IF(K5880=0, 0, -(L5880-K5880) / K5880)</f>
        <v>0</v>
      </c>
    </row>
    <row r="5883" spans="2:13" hidden="1" outlineLevel="1" x14ac:dyDescent="0.15"/>
    <row r="5884" spans="2:13" s="1" customFormat="1" ht="18" hidden="1" customHeight="1" outlineLevel="1" x14ac:dyDescent="0.15">
      <c r="B5884" s="7"/>
      <c r="C5884" s="91" t="s">
        <v>241</v>
      </c>
      <c r="D5884" s="91"/>
      <c r="E5884" s="93">
        <f>IF(AND(J5835 = "Yes", OR(ISBLANK(Worker_Type_Filter), Worker_Type_Filter = H5840),
 OR(ISBLANK(Country_Filter), Country_Filter = J5840)), 1, 0)</f>
        <v>1</v>
      </c>
      <c r="F5884" s="92"/>
      <c r="G5884" s="92"/>
      <c r="H5884" s="92" t="s">
        <v>4</v>
      </c>
      <c r="I5884" s="92" t="s">
        <v>5</v>
      </c>
      <c r="J5884" s="92" t="s">
        <v>6</v>
      </c>
      <c r="K5884" s="92" t="s">
        <v>257</v>
      </c>
      <c r="L5884" s="92" t="s">
        <v>258</v>
      </c>
      <c r="M5884" s="92"/>
    </row>
    <row r="5885" spans="2:13" ht="10" hidden="1" customHeight="1" outlineLevel="1" x14ac:dyDescent="0.15">
      <c r="C5885" s="43" t="s">
        <v>248</v>
      </c>
    </row>
    <row r="5886" spans="2:13" ht="4" hidden="1" customHeight="1" outlineLevel="1" x14ac:dyDescent="0.15"/>
    <row r="5887" spans="2:13" s="1" customFormat="1" ht="15" hidden="1" customHeight="1" outlineLevel="1" x14ac:dyDescent="0.15">
      <c r="B5887" s="7"/>
      <c r="C5887" s="19">
        <v>1</v>
      </c>
      <c r="D5887" s="9" t="s">
        <v>17</v>
      </c>
      <c r="F5887" s="8" t="s">
        <v>9</v>
      </c>
      <c r="H5887" s="29">
        <f>H5870 * $E5884</f>
        <v>0</v>
      </c>
      <c r="I5887" s="29">
        <f>I5870 * $E5884</f>
        <v>0</v>
      </c>
      <c r="J5887" s="29">
        <f>J5870 * $E5884</f>
        <v>0</v>
      </c>
      <c r="K5887" s="29">
        <f>K5870 * $E5884</f>
        <v>0</v>
      </c>
      <c r="L5887" s="29">
        <f>L5870 * $E5884</f>
        <v>0</v>
      </c>
    </row>
    <row r="5888" spans="2:13" ht="4" hidden="1" customHeight="1" outlineLevel="1" x14ac:dyDescent="0.15">
      <c r="D5888" s="9"/>
      <c r="F5888" s="1"/>
      <c r="H5888" s="1"/>
      <c r="I5888" s="1"/>
      <c r="J5888" s="1"/>
      <c r="K5888" s="1"/>
      <c r="L5888" s="1"/>
    </row>
    <row r="5889" spans="2:14" s="1" customFormat="1" ht="15" hidden="1" customHeight="1" outlineLevel="1" x14ac:dyDescent="0.15">
      <c r="B5889" s="7"/>
      <c r="C5889" s="19">
        <v>2</v>
      </c>
      <c r="D5889" s="9" t="s">
        <v>249</v>
      </c>
      <c r="F5889" s="8" t="s">
        <v>9</v>
      </c>
      <c r="H5889" s="29">
        <f>H5872 * $E5884</f>
        <v>0</v>
      </c>
      <c r="I5889" s="29">
        <f>I5872 * $E5884</f>
        <v>0</v>
      </c>
      <c r="J5889" s="29">
        <f>J5872 * $E5884</f>
        <v>0</v>
      </c>
      <c r="K5889" s="29">
        <f>K5872 * $E5884</f>
        <v>0</v>
      </c>
      <c r="L5889" s="29">
        <f>L5872 * $E5884</f>
        <v>0</v>
      </c>
    </row>
    <row r="5890" spans="2:14" ht="4" hidden="1" customHeight="1" outlineLevel="1" x14ac:dyDescent="0.15">
      <c r="D5890" s="9"/>
      <c r="F5890" s="1"/>
      <c r="H5890" s="1"/>
      <c r="I5890" s="1"/>
      <c r="J5890" s="1"/>
      <c r="K5890" s="1"/>
      <c r="L5890" s="1"/>
    </row>
    <row r="5891" spans="2:14" s="1" customFormat="1" ht="15" hidden="1" customHeight="1" outlineLevel="1" x14ac:dyDescent="0.15">
      <c r="B5891" s="7"/>
      <c r="C5891" s="19">
        <v>3</v>
      </c>
      <c r="D5891" s="9" t="s">
        <v>11</v>
      </c>
      <c r="F5891" s="8" t="str">
        <f>ReportingCurrencyUnitLables</f>
        <v>USD 000s</v>
      </c>
      <c r="H5891" s="29">
        <f>H5874 * $E5884</f>
        <v>0</v>
      </c>
      <c r="I5891" s="29">
        <f>I5874 * $E5884</f>
        <v>0</v>
      </c>
      <c r="J5891" s="29">
        <f>J5874 * $E5884</f>
        <v>0</v>
      </c>
      <c r="K5891" s="29">
        <f>K5874 * $E5884</f>
        <v>0</v>
      </c>
      <c r="L5891" s="29">
        <f>L5874 * $E5884</f>
        <v>0</v>
      </c>
    </row>
    <row r="5892" spans="2:14" ht="4" hidden="1" customHeight="1" outlineLevel="1" x14ac:dyDescent="0.15">
      <c r="D5892" s="9"/>
      <c r="F5892" s="1"/>
      <c r="H5892" s="1"/>
      <c r="I5892" s="1"/>
      <c r="J5892" s="1"/>
      <c r="K5892" s="1"/>
      <c r="L5892" s="1"/>
    </row>
    <row r="5893" spans="2:14" s="1" customFormat="1" ht="15" hidden="1" customHeight="1" outlineLevel="1" x14ac:dyDescent="0.15">
      <c r="B5893" s="7"/>
      <c r="C5893" s="19">
        <v>4</v>
      </c>
      <c r="D5893" s="9" t="s">
        <v>256</v>
      </c>
      <c r="F5893" s="8" t="str">
        <f>ReportingCurrencyUnitLables</f>
        <v>USD 000s</v>
      </c>
      <c r="H5893" s="29">
        <f>H5878 * $E5884</f>
        <v>0</v>
      </c>
      <c r="I5893" s="29">
        <f>I5878 * $E5884</f>
        <v>0</v>
      </c>
      <c r="J5893" s="29">
        <f>J5878 * $E5884</f>
        <v>0</v>
      </c>
      <c r="K5893" s="29">
        <f>K5878 * $E5884</f>
        <v>0</v>
      </c>
      <c r="L5893" s="29">
        <f>L5878 * $E5884</f>
        <v>0</v>
      </c>
    </row>
    <row r="5894" spans="2:14" ht="4" hidden="1" customHeight="1" outlineLevel="1" x14ac:dyDescent="0.15">
      <c r="D5894" s="9"/>
      <c r="F5894" s="1"/>
      <c r="H5894" s="1"/>
      <c r="I5894" s="1"/>
      <c r="J5894" s="1"/>
      <c r="K5894" s="1"/>
      <c r="L5894" s="1"/>
    </row>
    <row r="5895" spans="2:14" ht="10" hidden="1" customHeight="1" outlineLevel="1" x14ac:dyDescent="0.15">
      <c r="B5895" s="44"/>
      <c r="C5895" s="41"/>
      <c r="D5895" s="41"/>
      <c r="E5895" s="41"/>
      <c r="F5895" s="41"/>
      <c r="G5895" s="41"/>
      <c r="H5895" s="41"/>
      <c r="I5895" s="45"/>
      <c r="J5895" s="45"/>
      <c r="K5895" s="45"/>
      <c r="L5895" s="41"/>
      <c r="M5895" s="41"/>
      <c r="N5895" s="1"/>
    </row>
    <row r="5896" spans="2:14" ht="10" customHeight="1" x14ac:dyDescent="0.15">
      <c r="B5896" s="44"/>
      <c r="C5896" s="41"/>
      <c r="D5896" s="41"/>
      <c r="E5896" s="41"/>
      <c r="F5896" s="41"/>
      <c r="G5896" s="41"/>
      <c r="H5896" s="41"/>
      <c r="I5896" s="45"/>
      <c r="J5896" s="45"/>
      <c r="K5896" s="45"/>
      <c r="L5896" s="41"/>
      <c r="M5896" s="41"/>
      <c r="N5896" s="1"/>
    </row>
    <row r="5897" spans="2:14" s="1" customFormat="1" ht="19" collapsed="1" x14ac:dyDescent="0.15">
      <c r="B5897" s="83" cm="1">
        <f t="array" aca="1" ref="B5897" ca="1">MAX($B$2:OFFSET(B5897,-1,0)+1)</f>
        <v>96</v>
      </c>
      <c r="C5897" s="84" t="str">
        <f>UPPER(J5902) &amp;" / " &amp; K5902  &amp; " / " &amp; L5902 &amp; " / " &amp; H5902</f>
        <v xml:space="preserve"> /  /  / </v>
      </c>
      <c r="D5897" s="84"/>
      <c r="E5897" s="41"/>
      <c r="F5897" s="41"/>
      <c r="G5897" s="41"/>
      <c r="H5897" s="61" t="str">
        <f>IF(COUNTIF(E5899:E5955, "!")&gt;0, "!", "")</f>
        <v/>
      </c>
      <c r="I5897" s="18" t="s">
        <v>240</v>
      </c>
      <c r="J5897" s="2" t="s">
        <v>210</v>
      </c>
      <c r="K5897" s="18" t="s">
        <v>267</v>
      </c>
      <c r="L5897" s="42">
        <f>E5946</f>
        <v>1</v>
      </c>
      <c r="M5897" s="41"/>
    </row>
    <row r="5898" spans="2:14" s="1" customFormat="1" ht="4" hidden="1" customHeight="1" outlineLevel="1" x14ac:dyDescent="0.15">
      <c r="B5898" s="88"/>
      <c r="C5898" s="89"/>
      <c r="D5898" s="89"/>
      <c r="E5898" s="89"/>
      <c r="F5898" s="89"/>
      <c r="G5898" s="89"/>
      <c r="H5898" s="89"/>
      <c r="I5898" s="90"/>
      <c r="J5898" s="90"/>
      <c r="K5898" s="90"/>
      <c r="L5898" s="89"/>
      <c r="M5898" s="89"/>
    </row>
    <row r="5899" spans="2:14" ht="10" hidden="1" customHeight="1" outlineLevel="1" x14ac:dyDescent="0.15"/>
    <row r="5900" spans="2:14" ht="15" hidden="1" customHeight="1" outlineLevel="1" x14ac:dyDescent="0.15">
      <c r="D5900" s="1"/>
      <c r="E5900" s="1"/>
      <c r="H5900" s="4" t="s">
        <v>1</v>
      </c>
      <c r="J5900" s="4" t="s">
        <v>0</v>
      </c>
      <c r="K5900" s="4" t="s">
        <v>209</v>
      </c>
      <c r="L5900" s="4" t="s">
        <v>264</v>
      </c>
    </row>
    <row r="5901" spans="2:14" ht="5" hidden="1" customHeight="1" outlineLevel="1" x14ac:dyDescent="0.15">
      <c r="D5901" s="1"/>
      <c r="E5901" s="1"/>
      <c r="H5901" s="1"/>
      <c r="J5901" s="1"/>
      <c r="K5901" s="1"/>
      <c r="L5901" s="1"/>
    </row>
    <row r="5902" spans="2:14" ht="15" hidden="1" customHeight="1" outlineLevel="1" x14ac:dyDescent="0.15">
      <c r="D5902" s="9" t="s">
        <v>2</v>
      </c>
      <c r="E5902" s="1"/>
      <c r="H5902" s="2"/>
      <c r="J5902" s="2"/>
      <c r="K5902" s="2"/>
      <c r="L5902" s="2"/>
    </row>
    <row r="5903" spans="2:14" hidden="1" outlineLevel="1" x14ac:dyDescent="0.15">
      <c r="D5903" s="1"/>
      <c r="E5903" s="1"/>
      <c r="F5903" s="1"/>
      <c r="H5903" s="1"/>
      <c r="I5903" s="1"/>
      <c r="J5903" s="1"/>
      <c r="K5903" s="1"/>
      <c r="L5903" s="1"/>
    </row>
    <row r="5904" spans="2:14" s="1" customFormat="1" ht="18" hidden="1" customHeight="1" outlineLevel="1" x14ac:dyDescent="0.15">
      <c r="B5904" s="7"/>
      <c r="C5904" s="91" t="s">
        <v>3</v>
      </c>
      <c r="D5904" s="91"/>
      <c r="E5904" s="91"/>
      <c r="F5904" s="92"/>
      <c r="G5904" s="92"/>
      <c r="H5904" s="92" t="s">
        <v>4</v>
      </c>
      <c r="I5904" s="92" t="s">
        <v>5</v>
      </c>
      <c r="J5904" s="92" t="s">
        <v>6</v>
      </c>
      <c r="K5904" s="92" t="s">
        <v>257</v>
      </c>
      <c r="L5904" s="92" t="s">
        <v>258</v>
      </c>
      <c r="M5904" s="92"/>
    </row>
    <row r="5905" spans="2:13" ht="10" hidden="1" customHeight="1" outlineLevel="1" x14ac:dyDescent="0.15">
      <c r="H5905" s="1"/>
      <c r="I5905" s="1"/>
      <c r="J5905" s="1"/>
      <c r="K5905" s="1"/>
      <c r="L5905" s="1"/>
    </row>
    <row r="5906" spans="2:13" s="1" customFormat="1" ht="15" hidden="1" customHeight="1" outlineLevel="1" x14ac:dyDescent="0.15">
      <c r="B5906" s="7"/>
      <c r="D5906" s="9" t="s">
        <v>3</v>
      </c>
      <c r="F5906" s="17" t="s">
        <v>321</v>
      </c>
      <c r="H5906" s="22"/>
      <c r="I5906" s="22"/>
      <c r="J5906" s="22"/>
      <c r="K5906" s="22"/>
      <c r="L5906" s="22"/>
    </row>
    <row r="5907" spans="2:13" ht="4" hidden="1" customHeight="1" outlineLevel="1" x14ac:dyDescent="0.15">
      <c r="D5907" s="1"/>
      <c r="E5907" s="1"/>
      <c r="F5907" s="1"/>
      <c r="H5907" s="1"/>
      <c r="I5907" s="1"/>
      <c r="J5907" s="1"/>
      <c r="K5907" s="1"/>
      <c r="L5907" s="1"/>
    </row>
    <row r="5908" spans="2:13" s="1" customFormat="1" ht="15" hidden="1" customHeight="1" outlineLevel="1" x14ac:dyDescent="0.15">
      <c r="B5908" s="7"/>
      <c r="D5908" s="9" t="s">
        <v>246</v>
      </c>
      <c r="F5908" s="8" t="str">
        <f>F5910 &amp; ":" &amp; F5906</f>
        <v>USD:[currency code]</v>
      </c>
      <c r="H5908" s="24"/>
      <c r="I5908" s="24"/>
      <c r="J5908" s="24"/>
      <c r="K5908" s="24"/>
      <c r="L5908" s="24"/>
    </row>
    <row r="5909" spans="2:13" ht="4" hidden="1" customHeight="1" outlineLevel="1" x14ac:dyDescent="0.15">
      <c r="D5909" s="1"/>
      <c r="E5909" s="1"/>
      <c r="F5909" s="1"/>
      <c r="H5909" s="1"/>
      <c r="I5909" s="1"/>
      <c r="J5909" s="1"/>
      <c r="K5909" s="1"/>
      <c r="L5909" s="1"/>
    </row>
    <row r="5910" spans="2:13" s="1" customFormat="1" ht="15" hidden="1" customHeight="1" outlineLevel="1" x14ac:dyDescent="0.15">
      <c r="B5910" s="7"/>
      <c r="D5910" s="9" t="s">
        <v>16</v>
      </c>
      <c r="F5910" s="8" t="str">
        <f>ReportingCurrency</f>
        <v>USD</v>
      </c>
      <c r="H5910" s="28">
        <f>IF(H5908=0, 0, H5906/H5908)</f>
        <v>0</v>
      </c>
      <c r="I5910" s="28">
        <f>IF(I5908=0, 0, I5906/I5908)</f>
        <v>0</v>
      </c>
      <c r="J5910" s="28">
        <f>IF(J5908=0, 0, J5906/J5908)</f>
        <v>0</v>
      </c>
      <c r="K5910" s="28">
        <f>IF(K5908=0, 0, K5906/K5908)</f>
        <v>0</v>
      </c>
      <c r="L5910" s="28">
        <f>IF(L5908=0, 0, L5906/L5908)</f>
        <v>0</v>
      </c>
    </row>
    <row r="5911" spans="2:13" ht="4" hidden="1" customHeight="1" outlineLevel="1" x14ac:dyDescent="0.15">
      <c r="D5911" s="1"/>
      <c r="E5911" s="1"/>
      <c r="F5911" s="1"/>
      <c r="H5911" s="1"/>
      <c r="I5911" s="1"/>
      <c r="J5911" s="1"/>
      <c r="K5911" s="1"/>
      <c r="L5911" s="1"/>
    </row>
    <row r="5912" spans="2:13" s="1" customFormat="1" ht="15" hidden="1" customHeight="1" outlineLevel="1" x14ac:dyDescent="0.15">
      <c r="B5912" s="7"/>
      <c r="D5912" s="9" t="s">
        <v>253</v>
      </c>
      <c r="F5912" s="8" t="s">
        <v>254</v>
      </c>
      <c r="H5912" s="2"/>
      <c r="I5912" s="2"/>
      <c r="J5912" s="2"/>
      <c r="K5912" s="2"/>
      <c r="L5912" s="2"/>
    </row>
    <row r="5913" spans="2:13" ht="4" hidden="1" customHeight="1" outlineLevel="1" x14ac:dyDescent="0.15">
      <c r="D5913" s="1"/>
      <c r="E5913" s="1"/>
      <c r="F5913" s="1"/>
      <c r="H5913" s="1"/>
      <c r="I5913" s="1"/>
      <c r="J5913" s="1"/>
      <c r="K5913" s="1"/>
      <c r="L5913" s="1"/>
    </row>
    <row r="5914" spans="2:13" s="1" customFormat="1" ht="15" hidden="1" customHeight="1" outlineLevel="1" x14ac:dyDescent="0.15">
      <c r="B5914" s="7"/>
      <c r="D5914" s="9" t="s">
        <v>280</v>
      </c>
      <c r="F5914" s="8" t="s">
        <v>255</v>
      </c>
      <c r="H5914" s="25"/>
      <c r="I5914" s="25"/>
      <c r="J5914" s="25"/>
      <c r="K5914" s="25"/>
      <c r="L5914" s="25"/>
    </row>
    <row r="5915" spans="2:13" hidden="1" outlineLevel="1" x14ac:dyDescent="0.15">
      <c r="D5915" s="1"/>
      <c r="E5915" s="1"/>
      <c r="F5915" s="1"/>
      <c r="H5915" s="1"/>
      <c r="I5915" s="1"/>
      <c r="J5915" s="1"/>
      <c r="K5915" s="1"/>
      <c r="L5915" s="1"/>
    </row>
    <row r="5916" spans="2:13" s="1" customFormat="1" ht="18" hidden="1" customHeight="1" outlineLevel="1" x14ac:dyDescent="0.15">
      <c r="B5916" s="7"/>
      <c r="C5916" s="91" t="s">
        <v>311</v>
      </c>
      <c r="D5916" s="91"/>
      <c r="E5916" s="91"/>
      <c r="F5916" s="92"/>
      <c r="G5916" s="92"/>
      <c r="H5916" s="92" t="s">
        <v>4</v>
      </c>
      <c r="I5916" s="92" t="s">
        <v>5</v>
      </c>
      <c r="J5916" s="92" t="s">
        <v>6</v>
      </c>
      <c r="K5916" s="92" t="s">
        <v>257</v>
      </c>
      <c r="L5916" s="92" t="s">
        <v>258</v>
      </c>
      <c r="M5916" s="92"/>
    </row>
    <row r="5917" spans="2:13" ht="10" hidden="1" customHeight="1" outlineLevel="1" x14ac:dyDescent="0.15">
      <c r="H5917" s="1"/>
      <c r="I5917" s="1"/>
      <c r="J5917" s="1"/>
      <c r="K5917" s="1"/>
      <c r="L5917" s="1"/>
    </row>
    <row r="5918" spans="2:13" s="1" customFormat="1" ht="15" hidden="1" customHeight="1" outlineLevel="1" x14ac:dyDescent="0.15">
      <c r="B5918" s="7"/>
      <c r="C5918" s="62"/>
      <c r="D5918" s="9" t="s">
        <v>318</v>
      </c>
      <c r="E5918"/>
      <c r="F5918" s="58" t="str">
        <f>F5906</f>
        <v>[currency code]</v>
      </c>
      <c r="H5918" s="23"/>
      <c r="I5918" s="23"/>
      <c r="J5918" s="23"/>
      <c r="K5918" s="23"/>
      <c r="L5918" s="23"/>
    </row>
    <row r="5919" spans="2:13" ht="10" hidden="1" customHeight="1" outlineLevel="1" x14ac:dyDescent="0.15">
      <c r="D5919" s="1"/>
      <c r="F5919" s="1"/>
      <c r="H5919" s="1"/>
      <c r="I5919" s="1"/>
      <c r="J5919" s="1"/>
      <c r="K5919" s="1"/>
      <c r="L5919" s="1"/>
    </row>
    <row r="5920" spans="2:13" ht="15" hidden="1" customHeight="1" outlineLevel="1" x14ac:dyDescent="0.15">
      <c r="D5920" s="60"/>
      <c r="F5920" s="1"/>
      <c r="H5920" s="98" t="s">
        <v>312</v>
      </c>
      <c r="I5920" s="1"/>
      <c r="J5920" s="1"/>
      <c r="K5920" s="1"/>
      <c r="L5920" s="1"/>
    </row>
    <row r="5921" spans="2:13" s="1" customFormat="1" ht="15" hidden="1" customHeight="1" outlineLevel="1" x14ac:dyDescent="0.15">
      <c r="B5921" s="7"/>
      <c r="D5921" s="9" t="s">
        <v>319</v>
      </c>
      <c r="E5921"/>
      <c r="F5921" s="8" t="str">
        <f t="shared" ref="F5921" si="190">ReportingCurrency</f>
        <v>USD</v>
      </c>
      <c r="H5921" s="28">
        <f>IF(H5908=0, 0, H5918/H5908)</f>
        <v>0</v>
      </c>
      <c r="I5921" s="28">
        <f>IF(I5908=0, 0, I5918/I5908)</f>
        <v>0</v>
      </c>
      <c r="J5921" s="28">
        <f>IF(J5908=0, 0, J5918/J5908)</f>
        <v>0</v>
      </c>
      <c r="K5921" s="28">
        <f>IF(K5908=0, 0, K5918/K5908)</f>
        <v>0</v>
      </c>
      <c r="L5921" s="28">
        <f>IF(L5908=0, 0, L5918/L5908)</f>
        <v>0</v>
      </c>
    </row>
    <row r="5922" spans="2:13" hidden="1" outlineLevel="1" x14ac:dyDescent="0.15"/>
    <row r="5923" spans="2:13" s="1" customFormat="1" ht="18" hidden="1" customHeight="1" outlineLevel="1" x14ac:dyDescent="0.15">
      <c r="B5923" s="7"/>
      <c r="C5923" s="91" t="s">
        <v>8</v>
      </c>
      <c r="D5923" s="91"/>
      <c r="E5923" s="91"/>
      <c r="F5923" s="92"/>
      <c r="G5923" s="92"/>
      <c r="H5923" s="92" t="s">
        <v>4</v>
      </c>
      <c r="I5923" s="92" t="s">
        <v>5</v>
      </c>
      <c r="J5923" s="92" t="s">
        <v>6</v>
      </c>
      <c r="K5923" s="92" t="s">
        <v>257</v>
      </c>
      <c r="L5923" s="92" t="s">
        <v>258</v>
      </c>
      <c r="M5923" s="92"/>
    </row>
    <row r="5924" spans="2:13" ht="10" hidden="1" customHeight="1" outlineLevel="1" x14ac:dyDescent="0.15">
      <c r="H5924" s="1"/>
      <c r="I5924" s="1"/>
      <c r="J5924" s="1"/>
      <c r="K5924" s="1"/>
      <c r="L5924" s="1"/>
    </row>
    <row r="5925" spans="2:13" ht="15" hidden="1" customHeight="1" outlineLevel="1" x14ac:dyDescent="0.15">
      <c r="D5925" s="9" t="s">
        <v>8</v>
      </c>
      <c r="F5925" s="1"/>
      <c r="H5925" s="99" t="str" cm="1">
        <f t="array" ref="H5925">IF(OR(E5926:E5927 = "!"), "Red alert = missing data","")</f>
        <v/>
      </c>
      <c r="I5925" s="1"/>
      <c r="J5925" s="1"/>
      <c r="K5925" s="1"/>
      <c r="L5925" s="1"/>
    </row>
    <row r="5926" spans="2:13" s="1" customFormat="1" ht="15" hidden="1" customHeight="1" outlineLevel="1" x14ac:dyDescent="0.15">
      <c r="B5926" s="7"/>
      <c r="D5926" s="59" t="s">
        <v>309</v>
      </c>
      <c r="E5926" s="61" t="str" cm="1">
        <f t="array" ref="E5926">IF(MAX((H5921:L5921&gt;=H5910:L5910) * (H5921:L5921 &lt;&gt; 0) * (H5926:L5926=0)) &gt;0, "!", "")</f>
        <v/>
      </c>
      <c r="F5926" s="8" t="s">
        <v>18</v>
      </c>
      <c r="H5926" s="23"/>
      <c r="I5926" s="23"/>
      <c r="J5926" s="23"/>
      <c r="K5926" s="23"/>
      <c r="L5926" s="23"/>
    </row>
    <row r="5927" spans="2:13" s="1" customFormat="1" ht="15" hidden="1" customHeight="1" outlineLevel="1" x14ac:dyDescent="0.15">
      <c r="B5927" s="7"/>
      <c r="D5927" s="59" t="s">
        <v>310</v>
      </c>
      <c r="E5927" s="61" t="str" cm="1">
        <f t="array" ref="E5927">IF(MAX((H5921:L5921&lt;H5910:L5910) * (H5921:L5921 &lt;&gt; 0) * (H5927:L5927=0)) &gt;0, "!", "")</f>
        <v/>
      </c>
      <c r="F5927" s="8" t="s">
        <v>18</v>
      </c>
      <c r="H5927" s="23"/>
      <c r="I5927" s="23"/>
      <c r="J5927" s="23"/>
      <c r="K5927" s="23"/>
      <c r="L5927" s="23"/>
    </row>
    <row r="5928" spans="2:13" s="1" customFormat="1" ht="15" hidden="1" customHeight="1" outlineLevel="1" x14ac:dyDescent="0.15">
      <c r="B5928" s="7"/>
      <c r="D5928" s="59" t="s">
        <v>305</v>
      </c>
      <c r="E5928"/>
      <c r="F5928" s="8" t="s">
        <v>18</v>
      </c>
      <c r="H5928" s="29">
        <f>H5926+IF(H5921&lt;H5910, H5927, 0)</f>
        <v>0</v>
      </c>
      <c r="I5928" s="29">
        <f>I5926+IF(I5921&lt;I5910, I5927, 0)</f>
        <v>0</v>
      </c>
      <c r="J5928" s="29">
        <f>J5926+IF(J5921&lt;J5910, J5927, 0)</f>
        <v>0</v>
      </c>
      <c r="K5928" s="29">
        <f>K5926+IF(K5921&lt;K5910, K5927, 0)</f>
        <v>0</v>
      </c>
      <c r="L5928" s="29">
        <f>L5926+IF(L5921&lt;L5910, L5927, 0)</f>
        <v>0</v>
      </c>
    </row>
    <row r="5929" spans="2:13" hidden="1" outlineLevel="1" x14ac:dyDescent="0.15">
      <c r="D5929" s="1"/>
      <c r="E5929" s="1"/>
      <c r="F5929" s="1"/>
      <c r="H5929" s="1"/>
      <c r="I5929" s="1"/>
      <c r="J5929" s="1"/>
      <c r="K5929" s="1"/>
      <c r="L5929" s="1"/>
    </row>
    <row r="5930" spans="2:13" s="1" customFormat="1" ht="18" hidden="1" customHeight="1" outlineLevel="1" x14ac:dyDescent="0.15">
      <c r="B5930" s="7"/>
      <c r="C5930" s="91" t="s">
        <v>10</v>
      </c>
      <c r="D5930" s="91"/>
      <c r="E5930" s="91"/>
      <c r="F5930" s="92"/>
      <c r="G5930" s="92"/>
      <c r="H5930" s="97" t="s">
        <v>4</v>
      </c>
      <c r="I5930" s="92" t="s">
        <v>5</v>
      </c>
      <c r="J5930" s="92" t="s">
        <v>6</v>
      </c>
      <c r="K5930" s="92" t="s">
        <v>257</v>
      </c>
      <c r="L5930" s="92" t="s">
        <v>258</v>
      </c>
      <c r="M5930" s="92"/>
    </row>
    <row r="5931" spans="2:13" ht="10" hidden="1" customHeight="1" outlineLevel="1" x14ac:dyDescent="0.15"/>
    <row r="5932" spans="2:13" s="1" customFormat="1" ht="15" hidden="1" customHeight="1" outlineLevel="1" x14ac:dyDescent="0.15">
      <c r="B5932" s="7"/>
      <c r="D5932" s="9" t="s">
        <v>17</v>
      </c>
      <c r="F5932" s="8" t="s">
        <v>9</v>
      </c>
      <c r="H5932" s="29">
        <f>H5928</f>
        <v>0</v>
      </c>
      <c r="I5932" s="29">
        <f>I5928</f>
        <v>0</v>
      </c>
      <c r="J5932" s="29">
        <f>J5928</f>
        <v>0</v>
      </c>
      <c r="K5932" s="29">
        <f>K5928</f>
        <v>0</v>
      </c>
      <c r="L5932" s="29">
        <f>L5928</f>
        <v>0</v>
      </c>
    </row>
    <row r="5933" spans="2:13" ht="4" hidden="1" customHeight="1" outlineLevel="1" x14ac:dyDescent="0.15">
      <c r="D5933" s="9"/>
      <c r="F5933" s="1"/>
      <c r="H5933" s="1"/>
      <c r="I5933" s="1"/>
      <c r="J5933" s="1"/>
      <c r="K5933" s="1"/>
      <c r="L5933" s="1"/>
    </row>
    <row r="5934" spans="2:13" s="1" customFormat="1" ht="15" hidden="1" customHeight="1" outlineLevel="1" x14ac:dyDescent="0.15">
      <c r="B5934" s="7"/>
      <c r="D5934" s="9" t="s">
        <v>249</v>
      </c>
      <c r="F5934" s="8" t="s">
        <v>9</v>
      </c>
      <c r="H5934" s="29">
        <f>IF(H5921&lt;H5910, H5927, 0)</f>
        <v>0</v>
      </c>
      <c r="I5934" s="29">
        <f>IF(I5921&lt;I5910, I5927, 0)</f>
        <v>0</v>
      </c>
      <c r="J5934" s="29">
        <f>IF(J5921&lt;J5910, J5927, 0)</f>
        <v>0</v>
      </c>
      <c r="K5934" s="29">
        <f>IF(K5921&lt;K5910, K5927, 0)</f>
        <v>0</v>
      </c>
      <c r="L5934" s="29">
        <f>IF(L5921&lt;L5910, L5927, 0)</f>
        <v>0</v>
      </c>
    </row>
    <row r="5935" spans="2:13" ht="4" hidden="1" customHeight="1" outlineLevel="1" x14ac:dyDescent="0.15">
      <c r="D5935" s="9"/>
      <c r="F5935" s="1"/>
      <c r="H5935" s="1"/>
      <c r="I5935" s="1"/>
      <c r="J5935" s="1"/>
      <c r="K5935" s="1"/>
      <c r="L5935" s="1"/>
    </row>
    <row r="5936" spans="2:13" s="1" customFormat="1" ht="15" hidden="1" customHeight="1" outlineLevel="1" x14ac:dyDescent="0.15">
      <c r="B5936" s="7"/>
      <c r="D5936" s="9" t="s">
        <v>11</v>
      </c>
      <c r="F5936" s="8" t="str">
        <f>ReportingCurrencyUnitLables</f>
        <v>USD 000s</v>
      </c>
      <c r="H5936" s="29">
        <f>H5910 * H5928 / 1000</f>
        <v>0</v>
      </c>
      <c r="I5936" s="29">
        <f>I5910 * I5928 / 1000</f>
        <v>0</v>
      </c>
      <c r="J5936" s="29">
        <f>J5910 * J5928 / 1000</f>
        <v>0</v>
      </c>
      <c r="K5936" s="29">
        <f>K5910 * K5928 / 1000</f>
        <v>0</v>
      </c>
      <c r="L5936" s="29">
        <f>L5910 * L5928 / 1000</f>
        <v>0</v>
      </c>
    </row>
    <row r="5937" spans="2:13" ht="4" hidden="1" customHeight="1" outlineLevel="1" x14ac:dyDescent="0.15">
      <c r="D5937" s="9"/>
      <c r="F5937" s="1"/>
      <c r="H5937" s="1"/>
      <c r="I5937" s="1"/>
      <c r="J5937" s="1"/>
      <c r="K5937" s="1"/>
      <c r="L5937" s="1"/>
    </row>
    <row r="5938" spans="2:13" s="1" customFormat="1" ht="15" hidden="1" customHeight="1" outlineLevel="1" x14ac:dyDescent="0.15">
      <c r="B5938" s="7"/>
      <c r="D5938" s="9" t="s">
        <v>13</v>
      </c>
      <c r="F5938" s="8" t="s">
        <v>14</v>
      </c>
      <c r="H5938" s="30">
        <f>IF(H5932=0,0,H5934 / H5932)</f>
        <v>0</v>
      </c>
      <c r="I5938" s="30">
        <f>IF(I5932=0,0,I5934 / I5932)</f>
        <v>0</v>
      </c>
      <c r="J5938" s="30">
        <f>IF(J5932=0,0,J5934 / J5932)</f>
        <v>0</v>
      </c>
      <c r="K5938" s="30">
        <f>IF(K5932=0,0,K5934 / K5932)</f>
        <v>0</v>
      </c>
      <c r="L5938" s="30">
        <f>IF(L5932=0,0,L5934 / L5932)</f>
        <v>0</v>
      </c>
    </row>
    <row r="5939" spans="2:13" ht="4" hidden="1" customHeight="1" outlineLevel="1" x14ac:dyDescent="0.15">
      <c r="D5939" s="9"/>
      <c r="F5939" s="1"/>
      <c r="H5939" s="1"/>
      <c r="I5939" s="1"/>
      <c r="J5939" s="1"/>
      <c r="K5939" s="1"/>
      <c r="L5939" s="1"/>
    </row>
    <row r="5940" spans="2:13" ht="15" hidden="1" customHeight="1" outlineLevel="1" x14ac:dyDescent="0.15">
      <c r="D5940" s="9" t="s">
        <v>302</v>
      </c>
      <c r="F5940" s="8" t="str">
        <f>ReportingCurrencyUnitLables</f>
        <v>USD 000s</v>
      </c>
      <c r="G5940" s="1"/>
      <c r="H5940" s="29">
        <f>MAX(0, H5910-H5921) * H5934 / 1000</f>
        <v>0</v>
      </c>
      <c r="I5940" s="29">
        <f t="shared" ref="I5940:L5940" si="191">MAX(0, I5910-I5921) * I5934 / 1000</f>
        <v>0</v>
      </c>
      <c r="J5940" s="29">
        <f t="shared" si="191"/>
        <v>0</v>
      </c>
      <c r="K5940" s="29">
        <f t="shared" si="191"/>
        <v>0</v>
      </c>
      <c r="L5940" s="29">
        <f t="shared" si="191"/>
        <v>0</v>
      </c>
    </row>
    <row r="5941" spans="2:13" ht="4" hidden="1" customHeight="1" outlineLevel="1" x14ac:dyDescent="0.15">
      <c r="D5941" s="9"/>
      <c r="F5941" s="1"/>
      <c r="H5941" s="1"/>
      <c r="I5941" s="1"/>
      <c r="J5941" s="1"/>
      <c r="K5941" s="1"/>
      <c r="L5941" s="1"/>
    </row>
    <row r="5942" spans="2:13" s="1" customFormat="1" ht="15" hidden="1" customHeight="1" outlineLevel="1" x14ac:dyDescent="0.15">
      <c r="B5942" s="7"/>
      <c r="D5942" s="9" t="s">
        <v>252</v>
      </c>
      <c r="F5942" s="8" t="s">
        <v>250</v>
      </c>
      <c r="H5942" s="30">
        <f>IF(H5936=0, 0, H5940/H5936)</f>
        <v>0</v>
      </c>
      <c r="I5942" s="30">
        <f>IF(I5936=0, 0, I5940/I5936)</f>
        <v>0</v>
      </c>
      <c r="J5942" s="30">
        <f>IF(J5936=0, 0, J5940/J5936)</f>
        <v>0</v>
      </c>
      <c r="K5942" s="30">
        <f>IF(K5936=0, 0, K5940/K5936)</f>
        <v>0</v>
      </c>
      <c r="L5942" s="30">
        <f>IF(L5936=0, 0, L5940/L5936)</f>
        <v>0</v>
      </c>
    </row>
    <row r="5943" spans="2:13" ht="4" hidden="1" customHeight="1" outlineLevel="1" x14ac:dyDescent="0.15">
      <c r="D5943" s="9"/>
      <c r="F5943" s="1"/>
      <c r="H5943" s="1"/>
      <c r="I5943" s="1"/>
      <c r="J5943" s="1"/>
      <c r="K5943" s="1"/>
      <c r="L5943" s="1"/>
    </row>
    <row r="5944" spans="2:13" s="1" customFormat="1" ht="15" hidden="1" customHeight="1" outlineLevel="1" x14ac:dyDescent="0.15">
      <c r="B5944" s="7"/>
      <c r="C5944" s="7"/>
      <c r="D5944" s="9" t="s">
        <v>251</v>
      </c>
      <c r="F5944" s="8" t="s">
        <v>259</v>
      </c>
      <c r="H5944" s="31"/>
      <c r="I5944" s="30">
        <f>IF(H5942=0, 0, -(I5942-H5942) / H5942)</f>
        <v>0</v>
      </c>
      <c r="J5944" s="30">
        <f>IF(I5942=0, 0, -(J5942-I5942) / I5942)</f>
        <v>0</v>
      </c>
      <c r="K5944" s="30">
        <f>IF(J5942=0, 0, -(K5942-J5942) / J5942)</f>
        <v>0</v>
      </c>
      <c r="L5944" s="30">
        <f>IF(K5942=0, 0, -(L5942-K5942) / K5942)</f>
        <v>0</v>
      </c>
    </row>
    <row r="5945" spans="2:13" hidden="1" outlineLevel="1" x14ac:dyDescent="0.15"/>
    <row r="5946" spans="2:13" s="1" customFormat="1" ht="18" hidden="1" customHeight="1" outlineLevel="1" x14ac:dyDescent="0.15">
      <c r="B5946" s="7"/>
      <c r="C5946" s="91" t="s">
        <v>241</v>
      </c>
      <c r="D5946" s="91"/>
      <c r="E5946" s="93">
        <f>IF(AND(J5897 = "Yes", OR(ISBLANK(Worker_Type_Filter), Worker_Type_Filter = H5902),
 OR(ISBLANK(Country_Filter), Country_Filter = J5902)), 1, 0)</f>
        <v>1</v>
      </c>
      <c r="F5946" s="92"/>
      <c r="G5946" s="92"/>
      <c r="H5946" s="92" t="s">
        <v>4</v>
      </c>
      <c r="I5946" s="92" t="s">
        <v>5</v>
      </c>
      <c r="J5946" s="92" t="s">
        <v>6</v>
      </c>
      <c r="K5946" s="92" t="s">
        <v>257</v>
      </c>
      <c r="L5946" s="92" t="s">
        <v>258</v>
      </c>
      <c r="M5946" s="92"/>
    </row>
    <row r="5947" spans="2:13" ht="10" hidden="1" customHeight="1" outlineLevel="1" x14ac:dyDescent="0.15">
      <c r="C5947" s="43" t="s">
        <v>248</v>
      </c>
    </row>
    <row r="5948" spans="2:13" ht="4" hidden="1" customHeight="1" outlineLevel="1" x14ac:dyDescent="0.15"/>
    <row r="5949" spans="2:13" s="1" customFormat="1" ht="15" hidden="1" customHeight="1" outlineLevel="1" x14ac:dyDescent="0.15">
      <c r="B5949" s="7"/>
      <c r="C5949" s="19">
        <v>1</v>
      </c>
      <c r="D5949" s="9" t="s">
        <v>17</v>
      </c>
      <c r="F5949" s="8" t="s">
        <v>9</v>
      </c>
      <c r="H5949" s="29">
        <f>H5932 * $E5946</f>
        <v>0</v>
      </c>
      <c r="I5949" s="29">
        <f>I5932 * $E5946</f>
        <v>0</v>
      </c>
      <c r="J5949" s="29">
        <f>J5932 * $E5946</f>
        <v>0</v>
      </c>
      <c r="K5949" s="29">
        <f>K5932 * $E5946</f>
        <v>0</v>
      </c>
      <c r="L5949" s="29">
        <f>L5932 * $E5946</f>
        <v>0</v>
      </c>
    </row>
    <row r="5950" spans="2:13" ht="4" hidden="1" customHeight="1" outlineLevel="1" x14ac:dyDescent="0.15">
      <c r="D5950" s="9"/>
      <c r="F5950" s="1"/>
      <c r="H5950" s="1"/>
      <c r="I5950" s="1"/>
      <c r="J5950" s="1"/>
      <c r="K5950" s="1"/>
      <c r="L5950" s="1"/>
    </row>
    <row r="5951" spans="2:13" s="1" customFormat="1" ht="15" hidden="1" customHeight="1" outlineLevel="1" x14ac:dyDescent="0.15">
      <c r="B5951" s="7"/>
      <c r="C5951" s="19">
        <v>2</v>
      </c>
      <c r="D5951" s="9" t="s">
        <v>249</v>
      </c>
      <c r="F5951" s="8" t="s">
        <v>9</v>
      </c>
      <c r="H5951" s="29">
        <f>H5934 * $E5946</f>
        <v>0</v>
      </c>
      <c r="I5951" s="29">
        <f>I5934 * $E5946</f>
        <v>0</v>
      </c>
      <c r="J5951" s="29">
        <f>J5934 * $E5946</f>
        <v>0</v>
      </c>
      <c r="K5951" s="29">
        <f>K5934 * $E5946</f>
        <v>0</v>
      </c>
      <c r="L5951" s="29">
        <f>L5934 * $E5946</f>
        <v>0</v>
      </c>
    </row>
    <row r="5952" spans="2:13" ht="4" hidden="1" customHeight="1" outlineLevel="1" x14ac:dyDescent="0.15">
      <c r="D5952" s="9"/>
      <c r="F5952" s="1"/>
      <c r="H5952" s="1"/>
      <c r="I5952" s="1"/>
      <c r="J5952" s="1"/>
      <c r="K5952" s="1"/>
      <c r="L5952" s="1"/>
    </row>
    <row r="5953" spans="2:14" s="1" customFormat="1" ht="15" hidden="1" customHeight="1" outlineLevel="1" x14ac:dyDescent="0.15">
      <c r="B5953" s="7"/>
      <c r="C5953" s="19">
        <v>3</v>
      </c>
      <c r="D5953" s="9" t="s">
        <v>11</v>
      </c>
      <c r="F5953" s="8" t="str">
        <f>ReportingCurrencyUnitLables</f>
        <v>USD 000s</v>
      </c>
      <c r="H5953" s="29">
        <f>H5936 * $E5946</f>
        <v>0</v>
      </c>
      <c r="I5953" s="29">
        <f>I5936 * $E5946</f>
        <v>0</v>
      </c>
      <c r="J5953" s="29">
        <f>J5936 * $E5946</f>
        <v>0</v>
      </c>
      <c r="K5953" s="29">
        <f>K5936 * $E5946</f>
        <v>0</v>
      </c>
      <c r="L5953" s="29">
        <f>L5936 * $E5946</f>
        <v>0</v>
      </c>
    </row>
    <row r="5954" spans="2:14" ht="4" hidden="1" customHeight="1" outlineLevel="1" x14ac:dyDescent="0.15">
      <c r="D5954" s="9"/>
      <c r="F5954" s="1"/>
      <c r="H5954" s="1"/>
      <c r="I5954" s="1"/>
      <c r="J5954" s="1"/>
      <c r="K5954" s="1"/>
      <c r="L5954" s="1"/>
    </row>
    <row r="5955" spans="2:14" s="1" customFormat="1" ht="15" hidden="1" customHeight="1" outlineLevel="1" x14ac:dyDescent="0.15">
      <c r="B5955" s="7"/>
      <c r="C5955" s="19">
        <v>4</v>
      </c>
      <c r="D5955" s="9" t="s">
        <v>256</v>
      </c>
      <c r="F5955" s="8" t="str">
        <f>ReportingCurrencyUnitLables</f>
        <v>USD 000s</v>
      </c>
      <c r="H5955" s="29">
        <f>H5940 * $E5946</f>
        <v>0</v>
      </c>
      <c r="I5955" s="29">
        <f>I5940 * $E5946</f>
        <v>0</v>
      </c>
      <c r="J5955" s="29">
        <f>J5940 * $E5946</f>
        <v>0</v>
      </c>
      <c r="K5955" s="29">
        <f>K5940 * $E5946</f>
        <v>0</v>
      </c>
      <c r="L5955" s="29">
        <f>L5940 * $E5946</f>
        <v>0</v>
      </c>
    </row>
    <row r="5956" spans="2:14" ht="4" hidden="1" customHeight="1" outlineLevel="1" x14ac:dyDescent="0.15">
      <c r="D5956" s="9"/>
      <c r="F5956" s="1"/>
      <c r="H5956" s="1"/>
      <c r="I5956" s="1"/>
      <c r="J5956" s="1"/>
      <c r="K5956" s="1"/>
      <c r="L5956" s="1"/>
    </row>
    <row r="5957" spans="2:14" ht="10" hidden="1" customHeight="1" outlineLevel="1" x14ac:dyDescent="0.15">
      <c r="B5957" s="44"/>
      <c r="C5957" s="41"/>
      <c r="D5957" s="41"/>
      <c r="E5957" s="41"/>
      <c r="F5957" s="41"/>
      <c r="G5957" s="41"/>
      <c r="H5957" s="41"/>
      <c r="I5957" s="45"/>
      <c r="J5957" s="45"/>
      <c r="K5957" s="45"/>
      <c r="L5957" s="41"/>
      <c r="M5957" s="41"/>
      <c r="N5957" s="1"/>
    </row>
    <row r="5958" spans="2:14" ht="10" customHeight="1" x14ac:dyDescent="0.15">
      <c r="B5958" s="44"/>
      <c r="C5958" s="41"/>
      <c r="D5958" s="41"/>
      <c r="E5958" s="41"/>
      <c r="F5958" s="41"/>
      <c r="G5958" s="41"/>
      <c r="H5958" s="41"/>
      <c r="I5958" s="45"/>
      <c r="J5958" s="45"/>
      <c r="K5958" s="45"/>
      <c r="L5958" s="41"/>
      <c r="M5958" s="41"/>
      <c r="N5958" s="1"/>
    </row>
    <row r="5959" spans="2:14" s="1" customFormat="1" ht="19" collapsed="1" x14ac:dyDescent="0.15">
      <c r="B5959" s="83" cm="1">
        <f t="array" aca="1" ref="B5959" ca="1">MAX($B$2:OFFSET(B5959,-1,0)+1)</f>
        <v>97</v>
      </c>
      <c r="C5959" s="84" t="str">
        <f>UPPER(J5964) &amp;" / " &amp; K5964  &amp; " / " &amp; L5964 &amp; " / " &amp; H5964</f>
        <v xml:space="preserve"> /  /  / </v>
      </c>
      <c r="D5959" s="84"/>
      <c r="E5959" s="41"/>
      <c r="F5959" s="41"/>
      <c r="G5959" s="41"/>
      <c r="H5959" s="61" t="str">
        <f>IF(COUNTIF(E5961:E6017, "!")&gt;0, "!", "")</f>
        <v/>
      </c>
      <c r="I5959" s="18" t="s">
        <v>240</v>
      </c>
      <c r="J5959" s="2" t="s">
        <v>210</v>
      </c>
      <c r="K5959" s="18" t="s">
        <v>267</v>
      </c>
      <c r="L5959" s="42">
        <f>E6008</f>
        <v>1</v>
      </c>
      <c r="M5959" s="41"/>
    </row>
    <row r="5960" spans="2:14" s="1" customFormat="1" ht="4" hidden="1" customHeight="1" outlineLevel="1" x14ac:dyDescent="0.15">
      <c r="B5960" s="88"/>
      <c r="C5960" s="89"/>
      <c r="D5960" s="89"/>
      <c r="E5960" s="89"/>
      <c r="F5960" s="89"/>
      <c r="G5960" s="89"/>
      <c r="H5960" s="89"/>
      <c r="I5960" s="90"/>
      <c r="J5960" s="90"/>
      <c r="K5960" s="90"/>
      <c r="L5960" s="89"/>
      <c r="M5960" s="89"/>
    </row>
    <row r="5961" spans="2:14" ht="10" hidden="1" customHeight="1" outlineLevel="1" x14ac:dyDescent="0.15"/>
    <row r="5962" spans="2:14" ht="15" hidden="1" customHeight="1" outlineLevel="1" x14ac:dyDescent="0.15">
      <c r="D5962" s="1"/>
      <c r="E5962" s="1"/>
      <c r="H5962" s="4" t="s">
        <v>1</v>
      </c>
      <c r="J5962" s="4" t="s">
        <v>0</v>
      </c>
      <c r="K5962" s="4" t="s">
        <v>209</v>
      </c>
      <c r="L5962" s="4" t="s">
        <v>264</v>
      </c>
    </row>
    <row r="5963" spans="2:14" ht="5" hidden="1" customHeight="1" outlineLevel="1" x14ac:dyDescent="0.15">
      <c r="D5963" s="1"/>
      <c r="E5963" s="1"/>
      <c r="H5963" s="1"/>
      <c r="J5963" s="1"/>
      <c r="K5963" s="1"/>
      <c r="L5963" s="1"/>
    </row>
    <row r="5964" spans="2:14" ht="15" hidden="1" customHeight="1" outlineLevel="1" x14ac:dyDescent="0.15">
      <c r="D5964" s="9" t="s">
        <v>2</v>
      </c>
      <c r="E5964" s="1"/>
      <c r="H5964" s="2"/>
      <c r="J5964" s="2"/>
      <c r="K5964" s="2"/>
      <c r="L5964" s="2"/>
    </row>
    <row r="5965" spans="2:14" hidden="1" outlineLevel="1" x14ac:dyDescent="0.15">
      <c r="D5965" s="1"/>
      <c r="E5965" s="1"/>
      <c r="F5965" s="1"/>
      <c r="H5965" s="1"/>
      <c r="I5965" s="1"/>
      <c r="J5965" s="1"/>
      <c r="K5965" s="1"/>
      <c r="L5965" s="1"/>
    </row>
    <row r="5966" spans="2:14" s="1" customFormat="1" ht="18" hidden="1" customHeight="1" outlineLevel="1" x14ac:dyDescent="0.15">
      <c r="B5966" s="7"/>
      <c r="C5966" s="91" t="s">
        <v>3</v>
      </c>
      <c r="D5966" s="91"/>
      <c r="E5966" s="91"/>
      <c r="F5966" s="92"/>
      <c r="G5966" s="92"/>
      <c r="H5966" s="92" t="s">
        <v>4</v>
      </c>
      <c r="I5966" s="92" t="s">
        <v>5</v>
      </c>
      <c r="J5966" s="92" t="s">
        <v>6</v>
      </c>
      <c r="K5966" s="92" t="s">
        <v>257</v>
      </c>
      <c r="L5966" s="92" t="s">
        <v>258</v>
      </c>
      <c r="M5966" s="92"/>
    </row>
    <row r="5967" spans="2:14" ht="10" hidden="1" customHeight="1" outlineLevel="1" x14ac:dyDescent="0.15">
      <c r="H5967" s="1"/>
      <c r="I5967" s="1"/>
      <c r="J5967" s="1"/>
      <c r="K5967" s="1"/>
      <c r="L5967" s="1"/>
    </row>
    <row r="5968" spans="2:14" s="1" customFormat="1" ht="15" hidden="1" customHeight="1" outlineLevel="1" x14ac:dyDescent="0.15">
      <c r="B5968" s="7"/>
      <c r="D5968" s="9" t="s">
        <v>3</v>
      </c>
      <c r="F5968" s="17" t="s">
        <v>321</v>
      </c>
      <c r="H5968" s="22"/>
      <c r="I5968" s="22"/>
      <c r="J5968" s="22"/>
      <c r="K5968" s="22"/>
      <c r="L5968" s="22"/>
    </row>
    <row r="5969" spans="2:13" ht="4" hidden="1" customHeight="1" outlineLevel="1" x14ac:dyDescent="0.15">
      <c r="D5969" s="1"/>
      <c r="E5969" s="1"/>
      <c r="F5969" s="1"/>
      <c r="H5969" s="1"/>
      <c r="I5969" s="1"/>
      <c r="J5969" s="1"/>
      <c r="K5969" s="1"/>
      <c r="L5969" s="1"/>
    </row>
    <row r="5970" spans="2:13" s="1" customFormat="1" ht="15" hidden="1" customHeight="1" outlineLevel="1" x14ac:dyDescent="0.15">
      <c r="B5970" s="7"/>
      <c r="D5970" s="9" t="s">
        <v>246</v>
      </c>
      <c r="F5970" s="8" t="str">
        <f>F5972 &amp; ":" &amp; F5968</f>
        <v>USD:[currency code]</v>
      </c>
      <c r="H5970" s="24"/>
      <c r="I5970" s="24"/>
      <c r="J5970" s="24"/>
      <c r="K5970" s="24"/>
      <c r="L5970" s="24"/>
    </row>
    <row r="5971" spans="2:13" ht="4" hidden="1" customHeight="1" outlineLevel="1" x14ac:dyDescent="0.15">
      <c r="D5971" s="1"/>
      <c r="E5971" s="1"/>
      <c r="F5971" s="1"/>
      <c r="H5971" s="1"/>
      <c r="I5971" s="1"/>
      <c r="J5971" s="1"/>
      <c r="K5971" s="1"/>
      <c r="L5971" s="1"/>
    </row>
    <row r="5972" spans="2:13" s="1" customFormat="1" ht="15" hidden="1" customHeight="1" outlineLevel="1" x14ac:dyDescent="0.15">
      <c r="B5972" s="7"/>
      <c r="D5972" s="9" t="s">
        <v>16</v>
      </c>
      <c r="F5972" s="8" t="str">
        <f>ReportingCurrency</f>
        <v>USD</v>
      </c>
      <c r="H5972" s="28">
        <f>IF(H5970=0, 0, H5968/H5970)</f>
        <v>0</v>
      </c>
      <c r="I5972" s="28">
        <f>IF(I5970=0, 0, I5968/I5970)</f>
        <v>0</v>
      </c>
      <c r="J5972" s="28">
        <f>IF(J5970=0, 0, J5968/J5970)</f>
        <v>0</v>
      </c>
      <c r="K5972" s="28">
        <f>IF(K5970=0, 0, K5968/K5970)</f>
        <v>0</v>
      </c>
      <c r="L5972" s="28">
        <f>IF(L5970=0, 0, L5968/L5970)</f>
        <v>0</v>
      </c>
    </row>
    <row r="5973" spans="2:13" ht="4" hidden="1" customHeight="1" outlineLevel="1" x14ac:dyDescent="0.15">
      <c r="D5973" s="1"/>
      <c r="E5973" s="1"/>
      <c r="F5973" s="1"/>
      <c r="H5973" s="1"/>
      <c r="I5973" s="1"/>
      <c r="J5973" s="1"/>
      <c r="K5973" s="1"/>
      <c r="L5973" s="1"/>
    </row>
    <row r="5974" spans="2:13" s="1" customFormat="1" ht="15" hidden="1" customHeight="1" outlineLevel="1" x14ac:dyDescent="0.15">
      <c r="B5974" s="7"/>
      <c r="D5974" s="9" t="s">
        <v>253</v>
      </c>
      <c r="F5974" s="8" t="s">
        <v>254</v>
      </c>
      <c r="H5974" s="2"/>
      <c r="I5974" s="2"/>
      <c r="J5974" s="2"/>
      <c r="K5974" s="2"/>
      <c r="L5974" s="2"/>
    </row>
    <row r="5975" spans="2:13" ht="4" hidden="1" customHeight="1" outlineLevel="1" x14ac:dyDescent="0.15">
      <c r="D5975" s="1"/>
      <c r="E5975" s="1"/>
      <c r="F5975" s="1"/>
      <c r="H5975" s="1"/>
      <c r="I5975" s="1"/>
      <c r="J5975" s="1"/>
      <c r="K5975" s="1"/>
      <c r="L5975" s="1"/>
    </row>
    <row r="5976" spans="2:13" s="1" customFormat="1" ht="15" hidden="1" customHeight="1" outlineLevel="1" x14ac:dyDescent="0.15">
      <c r="B5976" s="7"/>
      <c r="D5976" s="9" t="s">
        <v>280</v>
      </c>
      <c r="F5976" s="8" t="s">
        <v>255</v>
      </c>
      <c r="H5976" s="25"/>
      <c r="I5976" s="25"/>
      <c r="J5976" s="25"/>
      <c r="K5976" s="25"/>
      <c r="L5976" s="25"/>
    </row>
    <row r="5977" spans="2:13" hidden="1" outlineLevel="1" x14ac:dyDescent="0.15">
      <c r="D5977" s="1"/>
      <c r="E5977" s="1"/>
      <c r="F5977" s="1"/>
      <c r="H5977" s="1"/>
      <c r="I5977" s="1"/>
      <c r="J5977" s="1"/>
      <c r="K5977" s="1"/>
      <c r="L5977" s="1"/>
    </row>
    <row r="5978" spans="2:13" s="1" customFormat="1" ht="18" hidden="1" customHeight="1" outlineLevel="1" x14ac:dyDescent="0.15">
      <c r="B5978" s="7"/>
      <c r="C5978" s="91" t="s">
        <v>311</v>
      </c>
      <c r="D5978" s="91"/>
      <c r="E5978" s="91"/>
      <c r="F5978" s="92"/>
      <c r="G5978" s="92"/>
      <c r="H5978" s="92" t="s">
        <v>4</v>
      </c>
      <c r="I5978" s="92" t="s">
        <v>5</v>
      </c>
      <c r="J5978" s="92" t="s">
        <v>6</v>
      </c>
      <c r="K5978" s="92" t="s">
        <v>257</v>
      </c>
      <c r="L5978" s="92" t="s">
        <v>258</v>
      </c>
      <c r="M5978" s="92"/>
    </row>
    <row r="5979" spans="2:13" ht="10" hidden="1" customHeight="1" outlineLevel="1" x14ac:dyDescent="0.15">
      <c r="H5979" s="1"/>
      <c r="I5979" s="1"/>
      <c r="J5979" s="1"/>
      <c r="K5979" s="1"/>
      <c r="L5979" s="1"/>
    </row>
    <row r="5980" spans="2:13" s="1" customFormat="1" ht="15" hidden="1" customHeight="1" outlineLevel="1" x14ac:dyDescent="0.15">
      <c r="B5980" s="7"/>
      <c r="C5980" s="62"/>
      <c r="D5980" s="9" t="s">
        <v>318</v>
      </c>
      <c r="E5980"/>
      <c r="F5980" s="58" t="str">
        <f>F5968</f>
        <v>[currency code]</v>
      </c>
      <c r="H5980" s="23"/>
      <c r="I5980" s="23"/>
      <c r="J5980" s="23"/>
      <c r="K5980" s="23"/>
      <c r="L5980" s="23"/>
    </row>
    <row r="5981" spans="2:13" ht="10" hidden="1" customHeight="1" outlineLevel="1" x14ac:dyDescent="0.15">
      <c r="D5981" s="1"/>
      <c r="F5981" s="1"/>
      <c r="H5981" s="1"/>
      <c r="I5981" s="1"/>
      <c r="J5981" s="1"/>
      <c r="K5981" s="1"/>
      <c r="L5981" s="1"/>
    </row>
    <row r="5982" spans="2:13" ht="15" hidden="1" customHeight="1" outlineLevel="1" x14ac:dyDescent="0.15">
      <c r="D5982" s="60"/>
      <c r="F5982" s="1"/>
      <c r="H5982" s="98" t="s">
        <v>312</v>
      </c>
      <c r="I5982" s="1"/>
      <c r="J5982" s="1"/>
      <c r="K5982" s="1"/>
      <c r="L5982" s="1"/>
    </row>
    <row r="5983" spans="2:13" s="1" customFormat="1" ht="15" hidden="1" customHeight="1" outlineLevel="1" x14ac:dyDescent="0.15">
      <c r="B5983" s="7"/>
      <c r="D5983" s="9" t="s">
        <v>319</v>
      </c>
      <c r="E5983"/>
      <c r="F5983" s="8" t="str">
        <f t="shared" ref="F5983" si="192">ReportingCurrency</f>
        <v>USD</v>
      </c>
      <c r="H5983" s="28">
        <f>IF(H5970=0, 0, H5980/H5970)</f>
        <v>0</v>
      </c>
      <c r="I5983" s="28">
        <f>IF(I5970=0, 0, I5980/I5970)</f>
        <v>0</v>
      </c>
      <c r="J5983" s="28">
        <f>IF(J5970=0, 0, J5980/J5970)</f>
        <v>0</v>
      </c>
      <c r="K5983" s="28">
        <f>IF(K5970=0, 0, K5980/K5970)</f>
        <v>0</v>
      </c>
      <c r="L5983" s="28">
        <f>IF(L5970=0, 0, L5980/L5970)</f>
        <v>0</v>
      </c>
    </row>
    <row r="5984" spans="2:13" hidden="1" outlineLevel="1" x14ac:dyDescent="0.15"/>
    <row r="5985" spans="2:13" s="1" customFormat="1" ht="18" hidden="1" customHeight="1" outlineLevel="1" x14ac:dyDescent="0.15">
      <c r="B5985" s="7"/>
      <c r="C5985" s="91" t="s">
        <v>8</v>
      </c>
      <c r="D5985" s="91"/>
      <c r="E5985" s="91"/>
      <c r="F5985" s="92"/>
      <c r="G5985" s="92"/>
      <c r="H5985" s="92" t="s">
        <v>4</v>
      </c>
      <c r="I5985" s="92" t="s">
        <v>5</v>
      </c>
      <c r="J5985" s="92" t="s">
        <v>6</v>
      </c>
      <c r="K5985" s="92" t="s">
        <v>257</v>
      </c>
      <c r="L5985" s="92" t="s">
        <v>258</v>
      </c>
      <c r="M5985" s="92"/>
    </row>
    <row r="5986" spans="2:13" ht="10" hidden="1" customHeight="1" outlineLevel="1" x14ac:dyDescent="0.15">
      <c r="H5986" s="1"/>
      <c r="I5986" s="1"/>
      <c r="J5986" s="1"/>
      <c r="K5986" s="1"/>
      <c r="L5986" s="1"/>
    </row>
    <row r="5987" spans="2:13" ht="15" hidden="1" customHeight="1" outlineLevel="1" x14ac:dyDescent="0.15">
      <c r="D5987" s="9" t="s">
        <v>8</v>
      </c>
      <c r="F5987" s="1"/>
      <c r="H5987" s="99" t="str" cm="1">
        <f t="array" ref="H5987">IF(OR(E5988:E5989 = "!"), "Red alert = missing data","")</f>
        <v/>
      </c>
      <c r="I5987" s="1"/>
      <c r="J5987" s="1"/>
      <c r="K5987" s="1"/>
      <c r="L5987" s="1"/>
    </row>
    <row r="5988" spans="2:13" s="1" customFormat="1" ht="15" hidden="1" customHeight="1" outlineLevel="1" x14ac:dyDescent="0.15">
      <c r="B5988" s="7"/>
      <c r="D5988" s="59" t="s">
        <v>309</v>
      </c>
      <c r="E5988" s="61" t="str" cm="1">
        <f t="array" ref="E5988">IF(MAX((H5983:L5983&gt;=H5972:L5972) * (H5983:L5983 &lt;&gt; 0) * (H5988:L5988=0)) &gt;0, "!", "")</f>
        <v/>
      </c>
      <c r="F5988" s="8" t="s">
        <v>18</v>
      </c>
      <c r="H5988" s="23"/>
      <c r="I5988" s="23"/>
      <c r="J5988" s="23"/>
      <c r="K5988" s="23"/>
      <c r="L5988" s="23"/>
    </row>
    <row r="5989" spans="2:13" s="1" customFormat="1" ht="15" hidden="1" customHeight="1" outlineLevel="1" x14ac:dyDescent="0.15">
      <c r="B5989" s="7"/>
      <c r="D5989" s="59" t="s">
        <v>310</v>
      </c>
      <c r="E5989" s="61" t="str" cm="1">
        <f t="array" ref="E5989">IF(MAX((H5983:L5983&lt;H5972:L5972) * (H5983:L5983 &lt;&gt; 0) * (H5989:L5989=0)) &gt;0, "!", "")</f>
        <v/>
      </c>
      <c r="F5989" s="8" t="s">
        <v>18</v>
      </c>
      <c r="H5989" s="23"/>
      <c r="I5989" s="23"/>
      <c r="J5989" s="23"/>
      <c r="K5989" s="23"/>
      <c r="L5989" s="23"/>
    </row>
    <row r="5990" spans="2:13" s="1" customFormat="1" ht="15" hidden="1" customHeight="1" outlineLevel="1" x14ac:dyDescent="0.15">
      <c r="B5990" s="7"/>
      <c r="D5990" s="59" t="s">
        <v>305</v>
      </c>
      <c r="E5990"/>
      <c r="F5990" s="8" t="s">
        <v>18</v>
      </c>
      <c r="H5990" s="29">
        <f>H5988+IF(H5983&lt;H5972, H5989, 0)</f>
        <v>0</v>
      </c>
      <c r="I5990" s="29">
        <f>I5988+IF(I5983&lt;I5972, I5989, 0)</f>
        <v>0</v>
      </c>
      <c r="J5990" s="29">
        <f>J5988+IF(J5983&lt;J5972, J5989, 0)</f>
        <v>0</v>
      </c>
      <c r="K5990" s="29">
        <f>K5988+IF(K5983&lt;K5972, K5989, 0)</f>
        <v>0</v>
      </c>
      <c r="L5990" s="29">
        <f>L5988+IF(L5983&lt;L5972, L5989, 0)</f>
        <v>0</v>
      </c>
    </row>
    <row r="5991" spans="2:13" hidden="1" outlineLevel="1" x14ac:dyDescent="0.15">
      <c r="D5991" s="1"/>
      <c r="E5991" s="1"/>
      <c r="F5991" s="1"/>
      <c r="H5991" s="1"/>
      <c r="I5991" s="1"/>
      <c r="J5991" s="1"/>
      <c r="K5991" s="1"/>
      <c r="L5991" s="1"/>
    </row>
    <row r="5992" spans="2:13" s="1" customFormat="1" ht="18" hidden="1" customHeight="1" outlineLevel="1" x14ac:dyDescent="0.15">
      <c r="B5992" s="7"/>
      <c r="C5992" s="91" t="s">
        <v>10</v>
      </c>
      <c r="D5992" s="91"/>
      <c r="E5992" s="91"/>
      <c r="F5992" s="92"/>
      <c r="G5992" s="92"/>
      <c r="H5992" s="97" t="s">
        <v>4</v>
      </c>
      <c r="I5992" s="92" t="s">
        <v>5</v>
      </c>
      <c r="J5992" s="92" t="s">
        <v>6</v>
      </c>
      <c r="K5992" s="92" t="s">
        <v>257</v>
      </c>
      <c r="L5992" s="92" t="s">
        <v>258</v>
      </c>
      <c r="M5992" s="92"/>
    </row>
    <row r="5993" spans="2:13" ht="10" hidden="1" customHeight="1" outlineLevel="1" x14ac:dyDescent="0.15"/>
    <row r="5994" spans="2:13" s="1" customFormat="1" ht="15" hidden="1" customHeight="1" outlineLevel="1" x14ac:dyDescent="0.15">
      <c r="B5994" s="7"/>
      <c r="D5994" s="9" t="s">
        <v>17</v>
      </c>
      <c r="F5994" s="8" t="s">
        <v>9</v>
      </c>
      <c r="H5994" s="29">
        <f>H5990</f>
        <v>0</v>
      </c>
      <c r="I5994" s="29">
        <f>I5990</f>
        <v>0</v>
      </c>
      <c r="J5994" s="29">
        <f>J5990</f>
        <v>0</v>
      </c>
      <c r="K5994" s="29">
        <f>K5990</f>
        <v>0</v>
      </c>
      <c r="L5994" s="29">
        <f>L5990</f>
        <v>0</v>
      </c>
    </row>
    <row r="5995" spans="2:13" ht="4" hidden="1" customHeight="1" outlineLevel="1" x14ac:dyDescent="0.15">
      <c r="D5995" s="9"/>
      <c r="F5995" s="1"/>
      <c r="H5995" s="1"/>
      <c r="I5995" s="1"/>
      <c r="J5995" s="1"/>
      <c r="K5995" s="1"/>
      <c r="L5995" s="1"/>
    </row>
    <row r="5996" spans="2:13" s="1" customFormat="1" ht="15" hidden="1" customHeight="1" outlineLevel="1" x14ac:dyDescent="0.15">
      <c r="B5996" s="7"/>
      <c r="D5996" s="9" t="s">
        <v>249</v>
      </c>
      <c r="F5996" s="8" t="s">
        <v>9</v>
      </c>
      <c r="H5996" s="29">
        <f>IF(H5983&lt;H5972, H5989, 0)</f>
        <v>0</v>
      </c>
      <c r="I5996" s="29">
        <f>IF(I5983&lt;I5972, I5989, 0)</f>
        <v>0</v>
      </c>
      <c r="J5996" s="29">
        <f>IF(J5983&lt;J5972, J5989, 0)</f>
        <v>0</v>
      </c>
      <c r="K5996" s="29">
        <f>IF(K5983&lt;K5972, K5989, 0)</f>
        <v>0</v>
      </c>
      <c r="L5996" s="29">
        <f>IF(L5983&lt;L5972, L5989, 0)</f>
        <v>0</v>
      </c>
    </row>
    <row r="5997" spans="2:13" ht="4" hidden="1" customHeight="1" outlineLevel="1" x14ac:dyDescent="0.15">
      <c r="D5997" s="9"/>
      <c r="F5997" s="1"/>
      <c r="H5997" s="1"/>
      <c r="I5997" s="1"/>
      <c r="J5997" s="1"/>
      <c r="K5997" s="1"/>
      <c r="L5997" s="1"/>
    </row>
    <row r="5998" spans="2:13" s="1" customFormat="1" ht="15" hidden="1" customHeight="1" outlineLevel="1" x14ac:dyDescent="0.15">
      <c r="B5998" s="7"/>
      <c r="D5998" s="9" t="s">
        <v>11</v>
      </c>
      <c r="F5998" s="8" t="str">
        <f>ReportingCurrencyUnitLables</f>
        <v>USD 000s</v>
      </c>
      <c r="H5998" s="29">
        <f>H5972 * H5990 / 1000</f>
        <v>0</v>
      </c>
      <c r="I5998" s="29">
        <f>I5972 * I5990 / 1000</f>
        <v>0</v>
      </c>
      <c r="J5998" s="29">
        <f>J5972 * J5990 / 1000</f>
        <v>0</v>
      </c>
      <c r="K5998" s="29">
        <f>K5972 * K5990 / 1000</f>
        <v>0</v>
      </c>
      <c r="L5998" s="29">
        <f>L5972 * L5990 / 1000</f>
        <v>0</v>
      </c>
    </row>
    <row r="5999" spans="2:13" ht="4" hidden="1" customHeight="1" outlineLevel="1" x14ac:dyDescent="0.15">
      <c r="D5999" s="9"/>
      <c r="F5999" s="1"/>
      <c r="H5999" s="1"/>
      <c r="I5999" s="1"/>
      <c r="J5999" s="1"/>
      <c r="K5999" s="1"/>
      <c r="L5999" s="1"/>
    </row>
    <row r="6000" spans="2:13" s="1" customFormat="1" ht="15" hidden="1" customHeight="1" outlineLevel="1" x14ac:dyDescent="0.15">
      <c r="B6000" s="7"/>
      <c r="D6000" s="9" t="s">
        <v>13</v>
      </c>
      <c r="F6000" s="8" t="s">
        <v>14</v>
      </c>
      <c r="H6000" s="30">
        <f>IF(H5994=0,0,H5996 / H5994)</f>
        <v>0</v>
      </c>
      <c r="I6000" s="30">
        <f>IF(I5994=0,0,I5996 / I5994)</f>
        <v>0</v>
      </c>
      <c r="J6000" s="30">
        <f>IF(J5994=0,0,J5996 / J5994)</f>
        <v>0</v>
      </c>
      <c r="K6000" s="30">
        <f>IF(K5994=0,0,K5996 / K5994)</f>
        <v>0</v>
      </c>
      <c r="L6000" s="30">
        <f>IF(L5994=0,0,L5996 / L5994)</f>
        <v>0</v>
      </c>
    </row>
    <row r="6001" spans="2:13" ht="4" hidden="1" customHeight="1" outlineLevel="1" x14ac:dyDescent="0.15">
      <c r="D6001" s="9"/>
      <c r="F6001" s="1"/>
      <c r="H6001" s="1"/>
      <c r="I6001" s="1"/>
      <c r="J6001" s="1"/>
      <c r="K6001" s="1"/>
      <c r="L6001" s="1"/>
    </row>
    <row r="6002" spans="2:13" ht="15" hidden="1" customHeight="1" outlineLevel="1" x14ac:dyDescent="0.15">
      <c r="D6002" s="9" t="s">
        <v>302</v>
      </c>
      <c r="F6002" s="8" t="str">
        <f>ReportingCurrencyUnitLables</f>
        <v>USD 000s</v>
      </c>
      <c r="G6002" s="1"/>
      <c r="H6002" s="29">
        <f>MAX(0, H5972-H5983) * H5996 / 1000</f>
        <v>0</v>
      </c>
      <c r="I6002" s="29">
        <f t="shared" ref="I6002:L6002" si="193">MAX(0, I5972-I5983) * I5996 / 1000</f>
        <v>0</v>
      </c>
      <c r="J6002" s="29">
        <f t="shared" si="193"/>
        <v>0</v>
      </c>
      <c r="K6002" s="29">
        <f t="shared" si="193"/>
        <v>0</v>
      </c>
      <c r="L6002" s="29">
        <f t="shared" si="193"/>
        <v>0</v>
      </c>
    </row>
    <row r="6003" spans="2:13" ht="4" hidden="1" customHeight="1" outlineLevel="1" x14ac:dyDescent="0.15">
      <c r="D6003" s="9"/>
      <c r="F6003" s="1"/>
      <c r="H6003" s="1"/>
      <c r="I6003" s="1"/>
      <c r="J6003" s="1"/>
      <c r="K6003" s="1"/>
      <c r="L6003" s="1"/>
    </row>
    <row r="6004" spans="2:13" s="1" customFormat="1" ht="15" hidden="1" customHeight="1" outlineLevel="1" x14ac:dyDescent="0.15">
      <c r="B6004" s="7"/>
      <c r="D6004" s="9" t="s">
        <v>252</v>
      </c>
      <c r="F6004" s="8" t="s">
        <v>250</v>
      </c>
      <c r="H6004" s="30">
        <f>IF(H5998=0, 0, H6002/H5998)</f>
        <v>0</v>
      </c>
      <c r="I6004" s="30">
        <f>IF(I5998=0, 0, I6002/I5998)</f>
        <v>0</v>
      </c>
      <c r="J6004" s="30">
        <f>IF(J5998=0, 0, J6002/J5998)</f>
        <v>0</v>
      </c>
      <c r="K6004" s="30">
        <f>IF(K5998=0, 0, K6002/K5998)</f>
        <v>0</v>
      </c>
      <c r="L6004" s="30">
        <f>IF(L5998=0, 0, L6002/L5998)</f>
        <v>0</v>
      </c>
    </row>
    <row r="6005" spans="2:13" ht="4" hidden="1" customHeight="1" outlineLevel="1" x14ac:dyDescent="0.15">
      <c r="D6005" s="9"/>
      <c r="F6005" s="1"/>
      <c r="H6005" s="1"/>
      <c r="I6005" s="1"/>
      <c r="J6005" s="1"/>
      <c r="K6005" s="1"/>
      <c r="L6005" s="1"/>
    </row>
    <row r="6006" spans="2:13" s="1" customFormat="1" ht="15" hidden="1" customHeight="1" outlineLevel="1" x14ac:dyDescent="0.15">
      <c r="B6006" s="7"/>
      <c r="C6006" s="7"/>
      <c r="D6006" s="9" t="s">
        <v>251</v>
      </c>
      <c r="F6006" s="8" t="s">
        <v>259</v>
      </c>
      <c r="H6006" s="31"/>
      <c r="I6006" s="30">
        <f>IF(H6004=0, 0, -(I6004-H6004) / H6004)</f>
        <v>0</v>
      </c>
      <c r="J6006" s="30">
        <f>IF(I6004=0, 0, -(J6004-I6004) / I6004)</f>
        <v>0</v>
      </c>
      <c r="K6006" s="30">
        <f>IF(J6004=0, 0, -(K6004-J6004) / J6004)</f>
        <v>0</v>
      </c>
      <c r="L6006" s="30">
        <f>IF(K6004=0, 0, -(L6004-K6004) / K6004)</f>
        <v>0</v>
      </c>
    </row>
    <row r="6007" spans="2:13" hidden="1" outlineLevel="1" x14ac:dyDescent="0.15"/>
    <row r="6008" spans="2:13" s="1" customFormat="1" ht="18" hidden="1" customHeight="1" outlineLevel="1" x14ac:dyDescent="0.15">
      <c r="B6008" s="7"/>
      <c r="C6008" s="91" t="s">
        <v>241</v>
      </c>
      <c r="D6008" s="91"/>
      <c r="E6008" s="93">
        <f>IF(AND(J5959 = "Yes", OR(ISBLANK(Worker_Type_Filter), Worker_Type_Filter = H5964),
 OR(ISBLANK(Country_Filter), Country_Filter = J5964)), 1, 0)</f>
        <v>1</v>
      </c>
      <c r="F6008" s="92"/>
      <c r="G6008" s="92"/>
      <c r="H6008" s="92" t="s">
        <v>4</v>
      </c>
      <c r="I6008" s="92" t="s">
        <v>5</v>
      </c>
      <c r="J6008" s="92" t="s">
        <v>6</v>
      </c>
      <c r="K6008" s="92" t="s">
        <v>257</v>
      </c>
      <c r="L6008" s="92" t="s">
        <v>258</v>
      </c>
      <c r="M6008" s="92"/>
    </row>
    <row r="6009" spans="2:13" ht="10" hidden="1" customHeight="1" outlineLevel="1" x14ac:dyDescent="0.15">
      <c r="C6009" s="43" t="s">
        <v>248</v>
      </c>
    </row>
    <row r="6010" spans="2:13" ht="4" hidden="1" customHeight="1" outlineLevel="1" x14ac:dyDescent="0.15"/>
    <row r="6011" spans="2:13" s="1" customFormat="1" ht="15" hidden="1" customHeight="1" outlineLevel="1" x14ac:dyDescent="0.15">
      <c r="B6011" s="7"/>
      <c r="C6011" s="19">
        <v>1</v>
      </c>
      <c r="D6011" s="9" t="s">
        <v>17</v>
      </c>
      <c r="F6011" s="8" t="s">
        <v>9</v>
      </c>
      <c r="H6011" s="29">
        <f>H5994 * $E6008</f>
        <v>0</v>
      </c>
      <c r="I6011" s="29">
        <f>I5994 * $E6008</f>
        <v>0</v>
      </c>
      <c r="J6011" s="29">
        <f>J5994 * $E6008</f>
        <v>0</v>
      </c>
      <c r="K6011" s="29">
        <f>K5994 * $E6008</f>
        <v>0</v>
      </c>
      <c r="L6011" s="29">
        <f>L5994 * $E6008</f>
        <v>0</v>
      </c>
    </row>
    <row r="6012" spans="2:13" ht="4" hidden="1" customHeight="1" outlineLevel="1" x14ac:dyDescent="0.15">
      <c r="D6012" s="9"/>
      <c r="F6012" s="1"/>
      <c r="H6012" s="1"/>
      <c r="I6012" s="1"/>
      <c r="J6012" s="1"/>
      <c r="K6012" s="1"/>
      <c r="L6012" s="1"/>
    </row>
    <row r="6013" spans="2:13" s="1" customFormat="1" ht="15" hidden="1" customHeight="1" outlineLevel="1" x14ac:dyDescent="0.15">
      <c r="B6013" s="7"/>
      <c r="C6013" s="19">
        <v>2</v>
      </c>
      <c r="D6013" s="9" t="s">
        <v>249</v>
      </c>
      <c r="F6013" s="8" t="s">
        <v>9</v>
      </c>
      <c r="H6013" s="29">
        <f>H5996 * $E6008</f>
        <v>0</v>
      </c>
      <c r="I6013" s="29">
        <f>I5996 * $E6008</f>
        <v>0</v>
      </c>
      <c r="J6013" s="29">
        <f>J5996 * $E6008</f>
        <v>0</v>
      </c>
      <c r="K6013" s="29">
        <f>K5996 * $E6008</f>
        <v>0</v>
      </c>
      <c r="L6013" s="29">
        <f>L5996 * $E6008</f>
        <v>0</v>
      </c>
    </row>
    <row r="6014" spans="2:13" ht="4" hidden="1" customHeight="1" outlineLevel="1" x14ac:dyDescent="0.15">
      <c r="D6014" s="9"/>
      <c r="F6014" s="1"/>
      <c r="H6014" s="1"/>
      <c r="I6014" s="1"/>
      <c r="J6014" s="1"/>
      <c r="K6014" s="1"/>
      <c r="L6014" s="1"/>
    </row>
    <row r="6015" spans="2:13" s="1" customFormat="1" ht="15" hidden="1" customHeight="1" outlineLevel="1" x14ac:dyDescent="0.15">
      <c r="B6015" s="7"/>
      <c r="C6015" s="19">
        <v>3</v>
      </c>
      <c r="D6015" s="9" t="s">
        <v>11</v>
      </c>
      <c r="F6015" s="8" t="str">
        <f>ReportingCurrencyUnitLables</f>
        <v>USD 000s</v>
      </c>
      <c r="H6015" s="29">
        <f>H5998 * $E6008</f>
        <v>0</v>
      </c>
      <c r="I6015" s="29">
        <f>I5998 * $E6008</f>
        <v>0</v>
      </c>
      <c r="J6015" s="29">
        <f>J5998 * $E6008</f>
        <v>0</v>
      </c>
      <c r="K6015" s="29">
        <f>K5998 * $E6008</f>
        <v>0</v>
      </c>
      <c r="L6015" s="29">
        <f>L5998 * $E6008</f>
        <v>0</v>
      </c>
    </row>
    <row r="6016" spans="2:13" ht="4" hidden="1" customHeight="1" outlineLevel="1" x14ac:dyDescent="0.15">
      <c r="D6016" s="9"/>
      <c r="F6016" s="1"/>
      <c r="H6016" s="1"/>
      <c r="I6016" s="1"/>
      <c r="J6016" s="1"/>
      <c r="K6016" s="1"/>
      <c r="L6016" s="1"/>
    </row>
    <row r="6017" spans="2:14" s="1" customFormat="1" ht="15" hidden="1" customHeight="1" outlineLevel="1" x14ac:dyDescent="0.15">
      <c r="B6017" s="7"/>
      <c r="C6017" s="19">
        <v>4</v>
      </c>
      <c r="D6017" s="9" t="s">
        <v>256</v>
      </c>
      <c r="F6017" s="8" t="str">
        <f>ReportingCurrencyUnitLables</f>
        <v>USD 000s</v>
      </c>
      <c r="H6017" s="29">
        <f>H6002 * $E6008</f>
        <v>0</v>
      </c>
      <c r="I6017" s="29">
        <f>I6002 * $E6008</f>
        <v>0</v>
      </c>
      <c r="J6017" s="29">
        <f>J6002 * $E6008</f>
        <v>0</v>
      </c>
      <c r="K6017" s="29">
        <f>K6002 * $E6008</f>
        <v>0</v>
      </c>
      <c r="L6017" s="29">
        <f>L6002 * $E6008</f>
        <v>0</v>
      </c>
    </row>
    <row r="6018" spans="2:14" ht="4" hidden="1" customHeight="1" outlineLevel="1" x14ac:dyDescent="0.15">
      <c r="D6018" s="9"/>
      <c r="F6018" s="1"/>
      <c r="H6018" s="1"/>
      <c r="I6018" s="1"/>
      <c r="J6018" s="1"/>
      <c r="K6018" s="1"/>
      <c r="L6018" s="1"/>
    </row>
    <row r="6019" spans="2:14" ht="10" hidden="1" customHeight="1" outlineLevel="1" x14ac:dyDescent="0.15">
      <c r="B6019" s="44"/>
      <c r="C6019" s="41"/>
      <c r="D6019" s="41"/>
      <c r="E6019" s="41"/>
      <c r="F6019" s="41"/>
      <c r="G6019" s="41"/>
      <c r="H6019" s="41"/>
      <c r="I6019" s="45"/>
      <c r="J6019" s="45"/>
      <c r="K6019" s="45"/>
      <c r="L6019" s="41"/>
      <c r="M6019" s="41"/>
      <c r="N6019" s="1"/>
    </row>
    <row r="6020" spans="2:14" ht="10" customHeight="1" x14ac:dyDescent="0.15">
      <c r="B6020" s="44"/>
      <c r="C6020" s="41"/>
      <c r="D6020" s="41"/>
      <c r="E6020" s="41"/>
      <c r="F6020" s="41"/>
      <c r="G6020" s="41"/>
      <c r="H6020" s="41"/>
      <c r="I6020" s="45"/>
      <c r="J6020" s="45"/>
      <c r="K6020" s="45"/>
      <c r="L6020" s="41"/>
      <c r="M6020" s="41"/>
      <c r="N6020" s="1"/>
    </row>
    <row r="6021" spans="2:14" s="1" customFormat="1" ht="19" collapsed="1" x14ac:dyDescent="0.15">
      <c r="B6021" s="83" cm="1">
        <f t="array" aca="1" ref="B6021" ca="1">MAX($B$2:OFFSET(B6021,-1,0)+1)</f>
        <v>98</v>
      </c>
      <c r="C6021" s="84" t="str">
        <f>UPPER(J6026) &amp;" / " &amp; K6026  &amp; " / " &amp; L6026 &amp; " / " &amp; H6026</f>
        <v xml:space="preserve"> /  /  / </v>
      </c>
      <c r="D6021" s="84"/>
      <c r="E6021" s="41"/>
      <c r="F6021" s="41"/>
      <c r="G6021" s="41"/>
      <c r="H6021" s="61" t="str">
        <f>IF(COUNTIF(E6023:E6079, "!")&gt;0, "!", "")</f>
        <v/>
      </c>
      <c r="I6021" s="18" t="s">
        <v>240</v>
      </c>
      <c r="J6021" s="2" t="s">
        <v>210</v>
      </c>
      <c r="K6021" s="18" t="s">
        <v>267</v>
      </c>
      <c r="L6021" s="42">
        <f>E6070</f>
        <v>1</v>
      </c>
      <c r="M6021" s="41"/>
    </row>
    <row r="6022" spans="2:14" s="1" customFormat="1" ht="4" hidden="1" customHeight="1" outlineLevel="1" x14ac:dyDescent="0.15">
      <c r="B6022" s="88"/>
      <c r="C6022" s="89"/>
      <c r="D6022" s="89"/>
      <c r="E6022" s="89"/>
      <c r="F6022" s="89"/>
      <c r="G6022" s="89"/>
      <c r="H6022" s="89"/>
      <c r="I6022" s="90"/>
      <c r="J6022" s="90"/>
      <c r="K6022" s="90"/>
      <c r="L6022" s="89"/>
      <c r="M6022" s="89"/>
    </row>
    <row r="6023" spans="2:14" ht="10" hidden="1" customHeight="1" outlineLevel="1" x14ac:dyDescent="0.15"/>
    <row r="6024" spans="2:14" ht="15" hidden="1" customHeight="1" outlineLevel="1" x14ac:dyDescent="0.15">
      <c r="D6024" s="1"/>
      <c r="E6024" s="1"/>
      <c r="H6024" s="4" t="s">
        <v>1</v>
      </c>
      <c r="J6024" s="4" t="s">
        <v>0</v>
      </c>
      <c r="K6024" s="4" t="s">
        <v>209</v>
      </c>
      <c r="L6024" s="4" t="s">
        <v>264</v>
      </c>
    </row>
    <row r="6025" spans="2:14" ht="5" hidden="1" customHeight="1" outlineLevel="1" x14ac:dyDescent="0.15">
      <c r="D6025" s="1"/>
      <c r="E6025" s="1"/>
      <c r="H6025" s="1"/>
      <c r="J6025" s="1"/>
      <c r="K6025" s="1"/>
      <c r="L6025" s="1"/>
    </row>
    <row r="6026" spans="2:14" ht="15" hidden="1" customHeight="1" outlineLevel="1" x14ac:dyDescent="0.15">
      <c r="D6026" s="9" t="s">
        <v>2</v>
      </c>
      <c r="E6026" s="1"/>
      <c r="H6026" s="2"/>
      <c r="J6026" s="2"/>
      <c r="K6026" s="2"/>
      <c r="L6026" s="2"/>
    </row>
    <row r="6027" spans="2:14" hidden="1" outlineLevel="1" x14ac:dyDescent="0.15">
      <c r="D6027" s="1"/>
      <c r="E6027" s="1"/>
      <c r="F6027" s="1"/>
      <c r="H6027" s="1"/>
      <c r="I6027" s="1"/>
      <c r="J6027" s="1"/>
      <c r="K6027" s="1"/>
      <c r="L6027" s="1"/>
    </row>
    <row r="6028" spans="2:14" s="1" customFormat="1" ht="18" hidden="1" customHeight="1" outlineLevel="1" x14ac:dyDescent="0.15">
      <c r="B6028" s="7"/>
      <c r="C6028" s="91" t="s">
        <v>3</v>
      </c>
      <c r="D6028" s="91"/>
      <c r="E6028" s="91"/>
      <c r="F6028" s="92"/>
      <c r="G6028" s="92"/>
      <c r="H6028" s="92" t="s">
        <v>4</v>
      </c>
      <c r="I6028" s="92" t="s">
        <v>5</v>
      </c>
      <c r="J6028" s="92" t="s">
        <v>6</v>
      </c>
      <c r="K6028" s="92" t="s">
        <v>257</v>
      </c>
      <c r="L6028" s="92" t="s">
        <v>258</v>
      </c>
      <c r="M6028" s="92"/>
    </row>
    <row r="6029" spans="2:14" ht="10" hidden="1" customHeight="1" outlineLevel="1" x14ac:dyDescent="0.15">
      <c r="H6029" s="1"/>
      <c r="I6029" s="1"/>
      <c r="J6029" s="1"/>
      <c r="K6029" s="1"/>
      <c r="L6029" s="1"/>
    </row>
    <row r="6030" spans="2:14" s="1" customFormat="1" ht="15" hidden="1" customHeight="1" outlineLevel="1" x14ac:dyDescent="0.15">
      <c r="B6030" s="7"/>
      <c r="D6030" s="9" t="s">
        <v>3</v>
      </c>
      <c r="F6030" s="17" t="s">
        <v>321</v>
      </c>
      <c r="H6030" s="22"/>
      <c r="I6030" s="22"/>
      <c r="J6030" s="22"/>
      <c r="K6030" s="22"/>
      <c r="L6030" s="22"/>
    </row>
    <row r="6031" spans="2:14" ht="4" hidden="1" customHeight="1" outlineLevel="1" x14ac:dyDescent="0.15">
      <c r="D6031" s="1"/>
      <c r="E6031" s="1"/>
      <c r="F6031" s="1"/>
      <c r="H6031" s="1"/>
      <c r="I6031" s="1"/>
      <c r="J6031" s="1"/>
      <c r="K6031" s="1"/>
      <c r="L6031" s="1"/>
    </row>
    <row r="6032" spans="2:14" s="1" customFormat="1" ht="15" hidden="1" customHeight="1" outlineLevel="1" x14ac:dyDescent="0.15">
      <c r="B6032" s="7"/>
      <c r="D6032" s="9" t="s">
        <v>246</v>
      </c>
      <c r="F6032" s="8" t="str">
        <f>F6034 &amp; ":" &amp; F6030</f>
        <v>USD:[currency code]</v>
      </c>
      <c r="H6032" s="24"/>
      <c r="I6032" s="24"/>
      <c r="J6032" s="24"/>
      <c r="K6032" s="24"/>
      <c r="L6032" s="24"/>
    </row>
    <row r="6033" spans="2:13" ht="4" hidden="1" customHeight="1" outlineLevel="1" x14ac:dyDescent="0.15">
      <c r="D6033" s="1"/>
      <c r="E6033" s="1"/>
      <c r="F6033" s="1"/>
      <c r="H6033" s="1"/>
      <c r="I6033" s="1"/>
      <c r="J6033" s="1"/>
      <c r="K6033" s="1"/>
      <c r="L6033" s="1"/>
    </row>
    <row r="6034" spans="2:13" s="1" customFormat="1" ht="15" hidden="1" customHeight="1" outlineLevel="1" x14ac:dyDescent="0.15">
      <c r="B6034" s="7"/>
      <c r="D6034" s="9" t="s">
        <v>16</v>
      </c>
      <c r="F6034" s="8" t="str">
        <f>ReportingCurrency</f>
        <v>USD</v>
      </c>
      <c r="H6034" s="28">
        <f>IF(H6032=0, 0, H6030/H6032)</f>
        <v>0</v>
      </c>
      <c r="I6034" s="28">
        <f>IF(I6032=0, 0, I6030/I6032)</f>
        <v>0</v>
      </c>
      <c r="J6034" s="28">
        <f>IF(J6032=0, 0, J6030/J6032)</f>
        <v>0</v>
      </c>
      <c r="K6034" s="28">
        <f>IF(K6032=0, 0, K6030/K6032)</f>
        <v>0</v>
      </c>
      <c r="L6034" s="28">
        <f>IF(L6032=0, 0, L6030/L6032)</f>
        <v>0</v>
      </c>
    </row>
    <row r="6035" spans="2:13" ht="4" hidden="1" customHeight="1" outlineLevel="1" x14ac:dyDescent="0.15">
      <c r="D6035" s="1"/>
      <c r="E6035" s="1"/>
      <c r="F6035" s="1"/>
      <c r="H6035" s="1"/>
      <c r="I6035" s="1"/>
      <c r="J6035" s="1"/>
      <c r="K6035" s="1"/>
      <c r="L6035" s="1"/>
    </row>
    <row r="6036" spans="2:13" s="1" customFormat="1" ht="15" hidden="1" customHeight="1" outlineLevel="1" x14ac:dyDescent="0.15">
      <c r="B6036" s="7"/>
      <c r="D6036" s="9" t="s">
        <v>253</v>
      </c>
      <c r="F6036" s="8" t="s">
        <v>254</v>
      </c>
      <c r="H6036" s="2"/>
      <c r="I6036" s="2"/>
      <c r="J6036" s="2"/>
      <c r="K6036" s="2"/>
      <c r="L6036" s="2"/>
    </row>
    <row r="6037" spans="2:13" ht="4" hidden="1" customHeight="1" outlineLevel="1" x14ac:dyDescent="0.15">
      <c r="D6037" s="1"/>
      <c r="E6037" s="1"/>
      <c r="F6037" s="1"/>
      <c r="H6037" s="1"/>
      <c r="I6037" s="1"/>
      <c r="J6037" s="1"/>
      <c r="K6037" s="1"/>
      <c r="L6037" s="1"/>
    </row>
    <row r="6038" spans="2:13" s="1" customFormat="1" ht="15" hidden="1" customHeight="1" outlineLevel="1" x14ac:dyDescent="0.15">
      <c r="B6038" s="7"/>
      <c r="D6038" s="9" t="s">
        <v>280</v>
      </c>
      <c r="F6038" s="8" t="s">
        <v>255</v>
      </c>
      <c r="H6038" s="25"/>
      <c r="I6038" s="25"/>
      <c r="J6038" s="25"/>
      <c r="K6038" s="25"/>
      <c r="L6038" s="25"/>
    </row>
    <row r="6039" spans="2:13" hidden="1" outlineLevel="1" x14ac:dyDescent="0.15">
      <c r="D6039" s="1"/>
      <c r="E6039" s="1"/>
      <c r="F6039" s="1"/>
      <c r="H6039" s="1"/>
      <c r="I6039" s="1"/>
      <c r="J6039" s="1"/>
      <c r="K6039" s="1"/>
      <c r="L6039" s="1"/>
    </row>
    <row r="6040" spans="2:13" s="1" customFormat="1" ht="18" hidden="1" customHeight="1" outlineLevel="1" x14ac:dyDescent="0.15">
      <c r="B6040" s="7"/>
      <c r="C6040" s="91" t="s">
        <v>311</v>
      </c>
      <c r="D6040" s="91"/>
      <c r="E6040" s="91"/>
      <c r="F6040" s="92"/>
      <c r="G6040" s="92"/>
      <c r="H6040" s="92" t="s">
        <v>4</v>
      </c>
      <c r="I6040" s="92" t="s">
        <v>5</v>
      </c>
      <c r="J6040" s="92" t="s">
        <v>6</v>
      </c>
      <c r="K6040" s="92" t="s">
        <v>257</v>
      </c>
      <c r="L6040" s="92" t="s">
        <v>258</v>
      </c>
      <c r="M6040" s="92"/>
    </row>
    <row r="6041" spans="2:13" ht="10" hidden="1" customHeight="1" outlineLevel="1" x14ac:dyDescent="0.15">
      <c r="H6041" s="1"/>
      <c r="I6041" s="1"/>
      <c r="J6041" s="1"/>
      <c r="K6041" s="1"/>
      <c r="L6041" s="1"/>
    </row>
    <row r="6042" spans="2:13" s="1" customFormat="1" ht="15" hidden="1" customHeight="1" outlineLevel="1" x14ac:dyDescent="0.15">
      <c r="B6042" s="7"/>
      <c r="C6042" s="62"/>
      <c r="D6042" s="9" t="s">
        <v>318</v>
      </c>
      <c r="E6042"/>
      <c r="F6042" s="58" t="str">
        <f>F6030</f>
        <v>[currency code]</v>
      </c>
      <c r="H6042" s="23"/>
      <c r="I6042" s="23"/>
      <c r="J6042" s="23"/>
      <c r="K6042" s="23"/>
      <c r="L6042" s="23"/>
    </row>
    <row r="6043" spans="2:13" ht="10" hidden="1" customHeight="1" outlineLevel="1" x14ac:dyDescent="0.15">
      <c r="D6043" s="1"/>
      <c r="F6043" s="1"/>
      <c r="H6043" s="1"/>
      <c r="I6043" s="1"/>
      <c r="J6043" s="1"/>
      <c r="K6043" s="1"/>
      <c r="L6043" s="1"/>
    </row>
    <row r="6044" spans="2:13" ht="15" hidden="1" customHeight="1" outlineLevel="1" x14ac:dyDescent="0.15">
      <c r="D6044" s="60"/>
      <c r="F6044" s="1"/>
      <c r="H6044" s="98" t="s">
        <v>312</v>
      </c>
      <c r="I6044" s="1"/>
      <c r="J6044" s="1"/>
      <c r="K6044" s="1"/>
      <c r="L6044" s="1"/>
    </row>
    <row r="6045" spans="2:13" s="1" customFormat="1" ht="15" hidden="1" customHeight="1" outlineLevel="1" x14ac:dyDescent="0.15">
      <c r="B6045" s="7"/>
      <c r="D6045" s="9" t="s">
        <v>319</v>
      </c>
      <c r="E6045"/>
      <c r="F6045" s="8" t="str">
        <f t="shared" ref="F6045" si="194">ReportingCurrency</f>
        <v>USD</v>
      </c>
      <c r="H6045" s="28">
        <f>IF(H6032=0, 0, H6042/H6032)</f>
        <v>0</v>
      </c>
      <c r="I6045" s="28">
        <f>IF(I6032=0, 0, I6042/I6032)</f>
        <v>0</v>
      </c>
      <c r="J6045" s="28">
        <f>IF(J6032=0, 0, J6042/J6032)</f>
        <v>0</v>
      </c>
      <c r="K6045" s="28">
        <f>IF(K6032=0, 0, K6042/K6032)</f>
        <v>0</v>
      </c>
      <c r="L6045" s="28">
        <f>IF(L6032=0, 0, L6042/L6032)</f>
        <v>0</v>
      </c>
    </row>
    <row r="6046" spans="2:13" hidden="1" outlineLevel="1" x14ac:dyDescent="0.15"/>
    <row r="6047" spans="2:13" s="1" customFormat="1" ht="18" hidden="1" customHeight="1" outlineLevel="1" x14ac:dyDescent="0.15">
      <c r="B6047" s="7"/>
      <c r="C6047" s="91" t="s">
        <v>8</v>
      </c>
      <c r="D6047" s="91"/>
      <c r="E6047" s="91"/>
      <c r="F6047" s="92"/>
      <c r="G6047" s="92"/>
      <c r="H6047" s="92" t="s">
        <v>4</v>
      </c>
      <c r="I6047" s="92" t="s">
        <v>5</v>
      </c>
      <c r="J6047" s="92" t="s">
        <v>6</v>
      </c>
      <c r="K6047" s="92" t="s">
        <v>257</v>
      </c>
      <c r="L6047" s="92" t="s">
        <v>258</v>
      </c>
      <c r="M6047" s="92"/>
    </row>
    <row r="6048" spans="2:13" ht="10" hidden="1" customHeight="1" outlineLevel="1" x14ac:dyDescent="0.15">
      <c r="H6048" s="1"/>
      <c r="I6048" s="1"/>
      <c r="J6048" s="1"/>
      <c r="K6048" s="1"/>
      <c r="L6048" s="1"/>
    </row>
    <row r="6049" spans="2:13" ht="15" hidden="1" customHeight="1" outlineLevel="1" x14ac:dyDescent="0.15">
      <c r="D6049" s="9" t="s">
        <v>8</v>
      </c>
      <c r="F6049" s="1"/>
      <c r="H6049" s="99" t="str" cm="1">
        <f t="array" ref="H6049">IF(OR(E6050:E6051 = "!"), "Red alert = missing data","")</f>
        <v/>
      </c>
      <c r="I6049" s="1"/>
      <c r="J6049" s="1"/>
      <c r="K6049" s="1"/>
      <c r="L6049" s="1"/>
    </row>
    <row r="6050" spans="2:13" s="1" customFormat="1" ht="15" hidden="1" customHeight="1" outlineLevel="1" x14ac:dyDescent="0.15">
      <c r="B6050" s="7"/>
      <c r="D6050" s="59" t="s">
        <v>309</v>
      </c>
      <c r="E6050" s="61" t="str" cm="1">
        <f t="array" ref="E6050">IF(MAX((H6045:L6045&gt;=H6034:L6034) * (H6045:L6045 &lt;&gt; 0) * (H6050:L6050=0)) &gt;0, "!", "")</f>
        <v/>
      </c>
      <c r="F6050" s="8" t="s">
        <v>18</v>
      </c>
      <c r="H6050" s="23"/>
      <c r="I6050" s="23"/>
      <c r="J6050" s="23"/>
      <c r="K6050" s="23"/>
      <c r="L6050" s="23"/>
    </row>
    <row r="6051" spans="2:13" s="1" customFormat="1" ht="15" hidden="1" customHeight="1" outlineLevel="1" x14ac:dyDescent="0.15">
      <c r="B6051" s="7"/>
      <c r="D6051" s="59" t="s">
        <v>310</v>
      </c>
      <c r="E6051" s="61" t="str" cm="1">
        <f t="array" ref="E6051">IF(MAX((H6045:L6045&lt;H6034:L6034) * (H6045:L6045 &lt;&gt; 0) * (H6051:L6051=0)) &gt;0, "!", "")</f>
        <v/>
      </c>
      <c r="F6051" s="8" t="s">
        <v>18</v>
      </c>
      <c r="H6051" s="23"/>
      <c r="I6051" s="23"/>
      <c r="J6051" s="23"/>
      <c r="K6051" s="23"/>
      <c r="L6051" s="23"/>
    </row>
    <row r="6052" spans="2:13" s="1" customFormat="1" ht="15" hidden="1" customHeight="1" outlineLevel="1" x14ac:dyDescent="0.15">
      <c r="B6052" s="7"/>
      <c r="D6052" s="59" t="s">
        <v>305</v>
      </c>
      <c r="E6052"/>
      <c r="F6052" s="8" t="s">
        <v>18</v>
      </c>
      <c r="H6052" s="29">
        <f>H6050+IF(H6045&lt;H6034, H6051, 0)</f>
        <v>0</v>
      </c>
      <c r="I6052" s="29">
        <f>I6050+IF(I6045&lt;I6034, I6051, 0)</f>
        <v>0</v>
      </c>
      <c r="J6052" s="29">
        <f>J6050+IF(J6045&lt;J6034, J6051, 0)</f>
        <v>0</v>
      </c>
      <c r="K6052" s="29">
        <f>K6050+IF(K6045&lt;K6034, K6051, 0)</f>
        <v>0</v>
      </c>
      <c r="L6052" s="29">
        <f>L6050+IF(L6045&lt;L6034, L6051, 0)</f>
        <v>0</v>
      </c>
    </row>
    <row r="6053" spans="2:13" hidden="1" outlineLevel="1" x14ac:dyDescent="0.15">
      <c r="D6053" s="1"/>
      <c r="E6053" s="1"/>
      <c r="F6053" s="1"/>
      <c r="H6053" s="1"/>
      <c r="I6053" s="1"/>
      <c r="J6053" s="1"/>
      <c r="K6053" s="1"/>
      <c r="L6053" s="1"/>
    </row>
    <row r="6054" spans="2:13" s="1" customFormat="1" ht="18" hidden="1" customHeight="1" outlineLevel="1" x14ac:dyDescent="0.15">
      <c r="B6054" s="7"/>
      <c r="C6054" s="91" t="s">
        <v>10</v>
      </c>
      <c r="D6054" s="91"/>
      <c r="E6054" s="91"/>
      <c r="F6054" s="92"/>
      <c r="G6054" s="92"/>
      <c r="H6054" s="97" t="s">
        <v>4</v>
      </c>
      <c r="I6054" s="92" t="s">
        <v>5</v>
      </c>
      <c r="J6054" s="92" t="s">
        <v>6</v>
      </c>
      <c r="K6054" s="92" t="s">
        <v>257</v>
      </c>
      <c r="L6054" s="92" t="s">
        <v>258</v>
      </c>
      <c r="M6054" s="92"/>
    </row>
    <row r="6055" spans="2:13" ht="10" hidden="1" customHeight="1" outlineLevel="1" x14ac:dyDescent="0.15"/>
    <row r="6056" spans="2:13" s="1" customFormat="1" ht="15" hidden="1" customHeight="1" outlineLevel="1" x14ac:dyDescent="0.15">
      <c r="B6056" s="7"/>
      <c r="D6056" s="9" t="s">
        <v>17</v>
      </c>
      <c r="F6056" s="8" t="s">
        <v>9</v>
      </c>
      <c r="H6056" s="29">
        <f>H6052</f>
        <v>0</v>
      </c>
      <c r="I6056" s="29">
        <f>I6052</f>
        <v>0</v>
      </c>
      <c r="J6056" s="29">
        <f>J6052</f>
        <v>0</v>
      </c>
      <c r="K6056" s="29">
        <f>K6052</f>
        <v>0</v>
      </c>
      <c r="L6056" s="29">
        <f>L6052</f>
        <v>0</v>
      </c>
    </row>
    <row r="6057" spans="2:13" ht="4" hidden="1" customHeight="1" outlineLevel="1" x14ac:dyDescent="0.15">
      <c r="D6057" s="9"/>
      <c r="F6057" s="1"/>
      <c r="H6057" s="1"/>
      <c r="I6057" s="1"/>
      <c r="J6057" s="1"/>
      <c r="K6057" s="1"/>
      <c r="L6057" s="1"/>
    </row>
    <row r="6058" spans="2:13" s="1" customFormat="1" ht="15" hidden="1" customHeight="1" outlineLevel="1" x14ac:dyDescent="0.15">
      <c r="B6058" s="7"/>
      <c r="D6058" s="9" t="s">
        <v>249</v>
      </c>
      <c r="F6058" s="8" t="s">
        <v>9</v>
      </c>
      <c r="H6058" s="29">
        <f>IF(H6045&lt;H6034, H6051, 0)</f>
        <v>0</v>
      </c>
      <c r="I6058" s="29">
        <f>IF(I6045&lt;I6034, I6051, 0)</f>
        <v>0</v>
      </c>
      <c r="J6058" s="29">
        <f>IF(J6045&lt;J6034, J6051, 0)</f>
        <v>0</v>
      </c>
      <c r="K6058" s="29">
        <f>IF(K6045&lt;K6034, K6051, 0)</f>
        <v>0</v>
      </c>
      <c r="L6058" s="29">
        <f>IF(L6045&lt;L6034, L6051, 0)</f>
        <v>0</v>
      </c>
    </row>
    <row r="6059" spans="2:13" ht="4" hidden="1" customHeight="1" outlineLevel="1" x14ac:dyDescent="0.15">
      <c r="D6059" s="9"/>
      <c r="F6059" s="1"/>
      <c r="H6059" s="1"/>
      <c r="I6059" s="1"/>
      <c r="J6059" s="1"/>
      <c r="K6059" s="1"/>
      <c r="L6059" s="1"/>
    </row>
    <row r="6060" spans="2:13" s="1" customFormat="1" ht="15" hidden="1" customHeight="1" outlineLevel="1" x14ac:dyDescent="0.15">
      <c r="B6060" s="7"/>
      <c r="D6060" s="9" t="s">
        <v>11</v>
      </c>
      <c r="F6060" s="8" t="str">
        <f>ReportingCurrencyUnitLables</f>
        <v>USD 000s</v>
      </c>
      <c r="H6060" s="29">
        <f>H6034 * H6052 / 1000</f>
        <v>0</v>
      </c>
      <c r="I6060" s="29">
        <f>I6034 * I6052 / 1000</f>
        <v>0</v>
      </c>
      <c r="J6060" s="29">
        <f>J6034 * J6052 / 1000</f>
        <v>0</v>
      </c>
      <c r="K6060" s="29">
        <f>K6034 * K6052 / 1000</f>
        <v>0</v>
      </c>
      <c r="L6060" s="29">
        <f>L6034 * L6052 / 1000</f>
        <v>0</v>
      </c>
    </row>
    <row r="6061" spans="2:13" ht="4" hidden="1" customHeight="1" outlineLevel="1" x14ac:dyDescent="0.15">
      <c r="D6061" s="9"/>
      <c r="F6061" s="1"/>
      <c r="H6061" s="1"/>
      <c r="I6061" s="1"/>
      <c r="J6061" s="1"/>
      <c r="K6061" s="1"/>
      <c r="L6061" s="1"/>
    </row>
    <row r="6062" spans="2:13" s="1" customFormat="1" ht="15" hidden="1" customHeight="1" outlineLevel="1" x14ac:dyDescent="0.15">
      <c r="B6062" s="7"/>
      <c r="D6062" s="9" t="s">
        <v>13</v>
      </c>
      <c r="F6062" s="8" t="s">
        <v>14</v>
      </c>
      <c r="H6062" s="30">
        <f>IF(H6056=0,0,H6058 / H6056)</f>
        <v>0</v>
      </c>
      <c r="I6062" s="30">
        <f>IF(I6056=0,0,I6058 / I6056)</f>
        <v>0</v>
      </c>
      <c r="J6062" s="30">
        <f>IF(J6056=0,0,J6058 / J6056)</f>
        <v>0</v>
      </c>
      <c r="K6062" s="30">
        <f>IF(K6056=0,0,K6058 / K6056)</f>
        <v>0</v>
      </c>
      <c r="L6062" s="30">
        <f>IF(L6056=0,0,L6058 / L6056)</f>
        <v>0</v>
      </c>
    </row>
    <row r="6063" spans="2:13" ht="4" hidden="1" customHeight="1" outlineLevel="1" x14ac:dyDescent="0.15">
      <c r="D6063" s="9"/>
      <c r="F6063" s="1"/>
      <c r="H6063" s="1"/>
      <c r="I6063" s="1"/>
      <c r="J6063" s="1"/>
      <c r="K6063" s="1"/>
      <c r="L6063" s="1"/>
    </row>
    <row r="6064" spans="2:13" ht="15" hidden="1" customHeight="1" outlineLevel="1" x14ac:dyDescent="0.15">
      <c r="D6064" s="9" t="s">
        <v>302</v>
      </c>
      <c r="F6064" s="8" t="str">
        <f>ReportingCurrencyUnitLables</f>
        <v>USD 000s</v>
      </c>
      <c r="G6064" s="1"/>
      <c r="H6064" s="29">
        <f>MAX(0, H6034-H6045) * H6058 / 1000</f>
        <v>0</v>
      </c>
      <c r="I6064" s="29">
        <f t="shared" ref="I6064:L6064" si="195">MAX(0, I6034-I6045) * I6058 / 1000</f>
        <v>0</v>
      </c>
      <c r="J6064" s="29">
        <f t="shared" si="195"/>
        <v>0</v>
      </c>
      <c r="K6064" s="29">
        <f t="shared" si="195"/>
        <v>0</v>
      </c>
      <c r="L6064" s="29">
        <f t="shared" si="195"/>
        <v>0</v>
      </c>
    </row>
    <row r="6065" spans="2:13" ht="4" hidden="1" customHeight="1" outlineLevel="1" x14ac:dyDescent="0.15">
      <c r="D6065" s="9"/>
      <c r="F6065" s="1"/>
      <c r="H6065" s="1"/>
      <c r="I6065" s="1"/>
      <c r="J6065" s="1"/>
      <c r="K6065" s="1"/>
      <c r="L6065" s="1"/>
    </row>
    <row r="6066" spans="2:13" s="1" customFormat="1" ht="15" hidden="1" customHeight="1" outlineLevel="1" x14ac:dyDescent="0.15">
      <c r="B6066" s="7"/>
      <c r="D6066" s="9" t="s">
        <v>252</v>
      </c>
      <c r="F6066" s="8" t="s">
        <v>250</v>
      </c>
      <c r="H6066" s="30">
        <f>IF(H6060=0, 0, H6064/H6060)</f>
        <v>0</v>
      </c>
      <c r="I6066" s="30">
        <f>IF(I6060=0, 0, I6064/I6060)</f>
        <v>0</v>
      </c>
      <c r="J6066" s="30">
        <f>IF(J6060=0, 0, J6064/J6060)</f>
        <v>0</v>
      </c>
      <c r="K6066" s="30">
        <f>IF(K6060=0, 0, K6064/K6060)</f>
        <v>0</v>
      </c>
      <c r="L6066" s="30">
        <f>IF(L6060=0, 0, L6064/L6060)</f>
        <v>0</v>
      </c>
    </row>
    <row r="6067" spans="2:13" ht="4" hidden="1" customHeight="1" outlineLevel="1" x14ac:dyDescent="0.15">
      <c r="D6067" s="9"/>
      <c r="F6067" s="1"/>
      <c r="H6067" s="1"/>
      <c r="I6067" s="1"/>
      <c r="J6067" s="1"/>
      <c r="K6067" s="1"/>
      <c r="L6067" s="1"/>
    </row>
    <row r="6068" spans="2:13" s="1" customFormat="1" ht="15" hidden="1" customHeight="1" outlineLevel="1" x14ac:dyDescent="0.15">
      <c r="B6068" s="7"/>
      <c r="C6068" s="7"/>
      <c r="D6068" s="9" t="s">
        <v>251</v>
      </c>
      <c r="F6068" s="8" t="s">
        <v>259</v>
      </c>
      <c r="H6068" s="31"/>
      <c r="I6068" s="30">
        <f>IF(H6066=0, 0, -(I6066-H6066) / H6066)</f>
        <v>0</v>
      </c>
      <c r="J6068" s="30">
        <f>IF(I6066=0, 0, -(J6066-I6066) / I6066)</f>
        <v>0</v>
      </c>
      <c r="K6068" s="30">
        <f>IF(J6066=0, 0, -(K6066-J6066) / J6066)</f>
        <v>0</v>
      </c>
      <c r="L6068" s="30">
        <f>IF(K6066=0, 0, -(L6066-K6066) / K6066)</f>
        <v>0</v>
      </c>
    </row>
    <row r="6069" spans="2:13" hidden="1" outlineLevel="1" x14ac:dyDescent="0.15"/>
    <row r="6070" spans="2:13" s="1" customFormat="1" ht="18" hidden="1" customHeight="1" outlineLevel="1" x14ac:dyDescent="0.15">
      <c r="B6070" s="7"/>
      <c r="C6070" s="91" t="s">
        <v>241</v>
      </c>
      <c r="D6070" s="91"/>
      <c r="E6070" s="93">
        <f>IF(AND(J6021 = "Yes", OR(ISBLANK(Worker_Type_Filter), Worker_Type_Filter = H6026),
 OR(ISBLANK(Country_Filter), Country_Filter = J6026)), 1, 0)</f>
        <v>1</v>
      </c>
      <c r="F6070" s="92"/>
      <c r="G6070" s="92"/>
      <c r="H6070" s="92" t="s">
        <v>4</v>
      </c>
      <c r="I6070" s="92" t="s">
        <v>5</v>
      </c>
      <c r="J6070" s="92" t="s">
        <v>6</v>
      </c>
      <c r="K6070" s="92" t="s">
        <v>257</v>
      </c>
      <c r="L6070" s="92" t="s">
        <v>258</v>
      </c>
      <c r="M6070" s="92"/>
    </row>
    <row r="6071" spans="2:13" ht="10" hidden="1" customHeight="1" outlineLevel="1" x14ac:dyDescent="0.15">
      <c r="C6071" s="43" t="s">
        <v>248</v>
      </c>
    </row>
    <row r="6072" spans="2:13" ht="4" hidden="1" customHeight="1" outlineLevel="1" x14ac:dyDescent="0.15"/>
    <row r="6073" spans="2:13" s="1" customFormat="1" ht="15" hidden="1" customHeight="1" outlineLevel="1" x14ac:dyDescent="0.15">
      <c r="B6073" s="7"/>
      <c r="C6073" s="19">
        <v>1</v>
      </c>
      <c r="D6073" s="9" t="s">
        <v>17</v>
      </c>
      <c r="F6073" s="8" t="s">
        <v>9</v>
      </c>
      <c r="H6073" s="29">
        <f>H6056 * $E6070</f>
        <v>0</v>
      </c>
      <c r="I6073" s="29">
        <f>I6056 * $E6070</f>
        <v>0</v>
      </c>
      <c r="J6073" s="29">
        <f>J6056 * $E6070</f>
        <v>0</v>
      </c>
      <c r="K6073" s="29">
        <f>K6056 * $E6070</f>
        <v>0</v>
      </c>
      <c r="L6073" s="29">
        <f>L6056 * $E6070</f>
        <v>0</v>
      </c>
    </row>
    <row r="6074" spans="2:13" ht="4" hidden="1" customHeight="1" outlineLevel="1" x14ac:dyDescent="0.15">
      <c r="D6074" s="9"/>
      <c r="F6074" s="1"/>
      <c r="H6074" s="1"/>
      <c r="I6074" s="1"/>
      <c r="J6074" s="1"/>
      <c r="K6074" s="1"/>
      <c r="L6074" s="1"/>
    </row>
    <row r="6075" spans="2:13" s="1" customFormat="1" ht="15" hidden="1" customHeight="1" outlineLevel="1" x14ac:dyDescent="0.15">
      <c r="B6075" s="7"/>
      <c r="C6075" s="19">
        <v>2</v>
      </c>
      <c r="D6075" s="9" t="s">
        <v>249</v>
      </c>
      <c r="F6075" s="8" t="s">
        <v>9</v>
      </c>
      <c r="H6075" s="29">
        <f>H6058 * $E6070</f>
        <v>0</v>
      </c>
      <c r="I6075" s="29">
        <f>I6058 * $E6070</f>
        <v>0</v>
      </c>
      <c r="J6075" s="29">
        <f>J6058 * $E6070</f>
        <v>0</v>
      </c>
      <c r="K6075" s="29">
        <f>K6058 * $E6070</f>
        <v>0</v>
      </c>
      <c r="L6075" s="29">
        <f>L6058 * $E6070</f>
        <v>0</v>
      </c>
    </row>
    <row r="6076" spans="2:13" ht="4" hidden="1" customHeight="1" outlineLevel="1" x14ac:dyDescent="0.15">
      <c r="D6076" s="9"/>
      <c r="F6076" s="1"/>
      <c r="H6076" s="1"/>
      <c r="I6076" s="1"/>
      <c r="J6076" s="1"/>
      <c r="K6076" s="1"/>
      <c r="L6076" s="1"/>
    </row>
    <row r="6077" spans="2:13" s="1" customFormat="1" ht="15" hidden="1" customHeight="1" outlineLevel="1" x14ac:dyDescent="0.15">
      <c r="B6077" s="7"/>
      <c r="C6077" s="19">
        <v>3</v>
      </c>
      <c r="D6077" s="9" t="s">
        <v>11</v>
      </c>
      <c r="F6077" s="8" t="str">
        <f>ReportingCurrencyUnitLables</f>
        <v>USD 000s</v>
      </c>
      <c r="H6077" s="29">
        <f>H6060 * $E6070</f>
        <v>0</v>
      </c>
      <c r="I6077" s="29">
        <f>I6060 * $E6070</f>
        <v>0</v>
      </c>
      <c r="J6077" s="29">
        <f>J6060 * $E6070</f>
        <v>0</v>
      </c>
      <c r="K6077" s="29">
        <f>K6060 * $E6070</f>
        <v>0</v>
      </c>
      <c r="L6077" s="29">
        <f>L6060 * $E6070</f>
        <v>0</v>
      </c>
    </row>
    <row r="6078" spans="2:13" ht="4" hidden="1" customHeight="1" outlineLevel="1" x14ac:dyDescent="0.15">
      <c r="D6078" s="9"/>
      <c r="F6078" s="1"/>
      <c r="H6078" s="1"/>
      <c r="I6078" s="1"/>
      <c r="J6078" s="1"/>
      <c r="K6078" s="1"/>
      <c r="L6078" s="1"/>
    </row>
    <row r="6079" spans="2:13" s="1" customFormat="1" ht="15" hidden="1" customHeight="1" outlineLevel="1" x14ac:dyDescent="0.15">
      <c r="B6079" s="7"/>
      <c r="C6079" s="19">
        <v>4</v>
      </c>
      <c r="D6079" s="9" t="s">
        <v>256</v>
      </c>
      <c r="F6079" s="8" t="str">
        <f>ReportingCurrencyUnitLables</f>
        <v>USD 000s</v>
      </c>
      <c r="H6079" s="29">
        <f>H6064 * $E6070</f>
        <v>0</v>
      </c>
      <c r="I6079" s="29">
        <f>I6064 * $E6070</f>
        <v>0</v>
      </c>
      <c r="J6079" s="29">
        <f>J6064 * $E6070</f>
        <v>0</v>
      </c>
      <c r="K6079" s="29">
        <f>K6064 * $E6070</f>
        <v>0</v>
      </c>
      <c r="L6079" s="29">
        <f>L6064 * $E6070</f>
        <v>0</v>
      </c>
    </row>
    <row r="6080" spans="2:13" ht="4" hidden="1" customHeight="1" outlineLevel="1" x14ac:dyDescent="0.15">
      <c r="D6080" s="9"/>
      <c r="F6080" s="1"/>
      <c r="H6080" s="1"/>
      <c r="I6080" s="1"/>
      <c r="J6080" s="1"/>
      <c r="K6080" s="1"/>
      <c r="L6080" s="1"/>
    </row>
    <row r="6081" spans="2:14" ht="10" hidden="1" customHeight="1" outlineLevel="1" x14ac:dyDescent="0.15">
      <c r="B6081" s="44"/>
      <c r="C6081" s="41"/>
      <c r="D6081" s="41"/>
      <c r="E6081" s="41"/>
      <c r="F6081" s="41"/>
      <c r="G6081" s="41"/>
      <c r="H6081" s="41"/>
      <c r="I6081" s="45"/>
      <c r="J6081" s="45"/>
      <c r="K6081" s="45"/>
      <c r="L6081" s="41"/>
      <c r="M6081" s="41"/>
      <c r="N6081" s="1"/>
    </row>
    <row r="6082" spans="2:14" ht="10" customHeight="1" x14ac:dyDescent="0.15">
      <c r="B6082" s="44"/>
      <c r="C6082" s="41"/>
      <c r="D6082" s="41"/>
      <c r="E6082" s="41"/>
      <c r="F6082" s="41"/>
      <c r="G6082" s="41"/>
      <c r="H6082" s="41"/>
      <c r="I6082" s="45"/>
      <c r="J6082" s="45"/>
      <c r="K6082" s="45"/>
      <c r="L6082" s="41"/>
      <c r="M6082" s="41"/>
      <c r="N6082" s="1"/>
    </row>
    <row r="6083" spans="2:14" s="1" customFormat="1" ht="19" collapsed="1" x14ac:dyDescent="0.15">
      <c r="B6083" s="83" cm="1">
        <f t="array" aca="1" ref="B6083" ca="1">MAX($B$2:OFFSET(B6083,-1,0)+1)</f>
        <v>99</v>
      </c>
      <c r="C6083" s="84" t="str">
        <f>UPPER(J6088) &amp;" / " &amp; K6088  &amp; " / " &amp; L6088 &amp; " / " &amp; H6088</f>
        <v xml:space="preserve"> /  /  / </v>
      </c>
      <c r="D6083" s="84"/>
      <c r="E6083" s="41"/>
      <c r="F6083" s="41"/>
      <c r="G6083" s="41"/>
      <c r="H6083" s="61" t="str">
        <f>IF(COUNTIF(E6085:E6141, "!")&gt;0, "!", "")</f>
        <v/>
      </c>
      <c r="I6083" s="18" t="s">
        <v>240</v>
      </c>
      <c r="J6083" s="2" t="s">
        <v>210</v>
      </c>
      <c r="K6083" s="18" t="s">
        <v>267</v>
      </c>
      <c r="L6083" s="42">
        <f>E6132</f>
        <v>1</v>
      </c>
      <c r="M6083" s="41"/>
    </row>
    <row r="6084" spans="2:14" s="1" customFormat="1" ht="4" hidden="1" customHeight="1" outlineLevel="1" x14ac:dyDescent="0.15">
      <c r="B6084" s="88"/>
      <c r="C6084" s="89"/>
      <c r="D6084" s="89"/>
      <c r="E6084" s="89"/>
      <c r="F6084" s="89"/>
      <c r="G6084" s="89"/>
      <c r="H6084" s="89"/>
      <c r="I6084" s="90"/>
      <c r="J6084" s="90"/>
      <c r="K6084" s="90"/>
      <c r="L6084" s="89"/>
      <c r="M6084" s="89"/>
    </row>
    <row r="6085" spans="2:14" ht="10" hidden="1" customHeight="1" outlineLevel="1" x14ac:dyDescent="0.15"/>
    <row r="6086" spans="2:14" ht="15" hidden="1" customHeight="1" outlineLevel="1" x14ac:dyDescent="0.15">
      <c r="D6086" s="1"/>
      <c r="E6086" s="1"/>
      <c r="H6086" s="4" t="s">
        <v>1</v>
      </c>
      <c r="J6086" s="4" t="s">
        <v>0</v>
      </c>
      <c r="K6086" s="4" t="s">
        <v>209</v>
      </c>
      <c r="L6086" s="4" t="s">
        <v>264</v>
      </c>
    </row>
    <row r="6087" spans="2:14" ht="5" hidden="1" customHeight="1" outlineLevel="1" x14ac:dyDescent="0.15">
      <c r="D6087" s="1"/>
      <c r="E6087" s="1"/>
      <c r="H6087" s="1"/>
      <c r="J6087" s="1"/>
      <c r="K6087" s="1"/>
      <c r="L6087" s="1"/>
    </row>
    <row r="6088" spans="2:14" ht="15" hidden="1" customHeight="1" outlineLevel="1" x14ac:dyDescent="0.15">
      <c r="D6088" s="9" t="s">
        <v>2</v>
      </c>
      <c r="E6088" s="1"/>
      <c r="H6088" s="2"/>
      <c r="J6088" s="2"/>
      <c r="K6088" s="2"/>
      <c r="L6088" s="2"/>
    </row>
    <row r="6089" spans="2:14" hidden="1" outlineLevel="1" x14ac:dyDescent="0.15">
      <c r="D6089" s="1"/>
      <c r="E6089" s="1"/>
      <c r="F6089" s="1"/>
      <c r="H6089" s="1"/>
      <c r="I6089" s="1"/>
      <c r="J6089" s="1"/>
      <c r="K6089" s="1"/>
      <c r="L6089" s="1"/>
    </row>
    <row r="6090" spans="2:14" s="1" customFormat="1" ht="18" hidden="1" customHeight="1" outlineLevel="1" x14ac:dyDescent="0.15">
      <c r="B6090" s="7"/>
      <c r="C6090" s="91" t="s">
        <v>3</v>
      </c>
      <c r="D6090" s="91"/>
      <c r="E6090" s="91"/>
      <c r="F6090" s="92"/>
      <c r="G6090" s="92"/>
      <c r="H6090" s="92" t="s">
        <v>4</v>
      </c>
      <c r="I6090" s="92" t="s">
        <v>5</v>
      </c>
      <c r="J6090" s="92" t="s">
        <v>6</v>
      </c>
      <c r="K6090" s="92" t="s">
        <v>257</v>
      </c>
      <c r="L6090" s="92" t="s">
        <v>258</v>
      </c>
      <c r="M6090" s="92"/>
    </row>
    <row r="6091" spans="2:14" ht="10" hidden="1" customHeight="1" outlineLevel="1" x14ac:dyDescent="0.15">
      <c r="H6091" s="1"/>
      <c r="I6091" s="1"/>
      <c r="J6091" s="1"/>
      <c r="K6091" s="1"/>
      <c r="L6091" s="1"/>
    </row>
    <row r="6092" spans="2:14" s="1" customFormat="1" ht="15" hidden="1" customHeight="1" outlineLevel="1" x14ac:dyDescent="0.15">
      <c r="B6092" s="7"/>
      <c r="D6092" s="9" t="s">
        <v>3</v>
      </c>
      <c r="F6092" s="17" t="s">
        <v>321</v>
      </c>
      <c r="H6092" s="22"/>
      <c r="I6092" s="22"/>
      <c r="J6092" s="22"/>
      <c r="K6092" s="22"/>
      <c r="L6092" s="22"/>
    </row>
    <row r="6093" spans="2:14" ht="4" hidden="1" customHeight="1" outlineLevel="1" x14ac:dyDescent="0.15">
      <c r="D6093" s="1"/>
      <c r="E6093" s="1"/>
      <c r="F6093" s="1"/>
      <c r="H6093" s="1"/>
      <c r="I6093" s="1"/>
      <c r="J6093" s="1"/>
      <c r="K6093" s="1"/>
      <c r="L6093" s="1"/>
    </row>
    <row r="6094" spans="2:14" s="1" customFormat="1" ht="15" hidden="1" customHeight="1" outlineLevel="1" x14ac:dyDescent="0.15">
      <c r="B6094" s="7"/>
      <c r="D6094" s="9" t="s">
        <v>246</v>
      </c>
      <c r="F6094" s="8" t="str">
        <f>F6096 &amp; ":" &amp; F6092</f>
        <v>USD:[currency code]</v>
      </c>
      <c r="H6094" s="24"/>
      <c r="I6094" s="24"/>
      <c r="J6094" s="24"/>
      <c r="K6094" s="24"/>
      <c r="L6094" s="24"/>
    </row>
    <row r="6095" spans="2:14" ht="4" hidden="1" customHeight="1" outlineLevel="1" x14ac:dyDescent="0.15">
      <c r="D6095" s="1"/>
      <c r="E6095" s="1"/>
      <c r="F6095" s="1"/>
      <c r="H6095" s="1"/>
      <c r="I6095" s="1"/>
      <c r="J6095" s="1"/>
      <c r="K6095" s="1"/>
      <c r="L6095" s="1"/>
    </row>
    <row r="6096" spans="2:14" s="1" customFormat="1" ht="15" hidden="1" customHeight="1" outlineLevel="1" x14ac:dyDescent="0.15">
      <c r="B6096" s="7"/>
      <c r="D6096" s="9" t="s">
        <v>16</v>
      </c>
      <c r="F6096" s="8" t="str">
        <f>ReportingCurrency</f>
        <v>USD</v>
      </c>
      <c r="H6096" s="28">
        <f>IF(H6094=0, 0, H6092/H6094)</f>
        <v>0</v>
      </c>
      <c r="I6096" s="28">
        <f>IF(I6094=0, 0, I6092/I6094)</f>
        <v>0</v>
      </c>
      <c r="J6096" s="28">
        <f>IF(J6094=0, 0, J6092/J6094)</f>
        <v>0</v>
      </c>
      <c r="K6096" s="28">
        <f>IF(K6094=0, 0, K6092/K6094)</f>
        <v>0</v>
      </c>
      <c r="L6096" s="28">
        <f>IF(L6094=0, 0, L6092/L6094)</f>
        <v>0</v>
      </c>
    </row>
    <row r="6097" spans="2:13" ht="4" hidden="1" customHeight="1" outlineLevel="1" x14ac:dyDescent="0.15">
      <c r="D6097" s="1"/>
      <c r="E6097" s="1"/>
      <c r="F6097" s="1"/>
      <c r="H6097" s="1"/>
      <c r="I6097" s="1"/>
      <c r="J6097" s="1"/>
      <c r="K6097" s="1"/>
      <c r="L6097" s="1"/>
    </row>
    <row r="6098" spans="2:13" s="1" customFormat="1" ht="15" hidden="1" customHeight="1" outlineLevel="1" x14ac:dyDescent="0.15">
      <c r="B6098" s="7"/>
      <c r="D6098" s="9" t="s">
        <v>253</v>
      </c>
      <c r="F6098" s="8" t="s">
        <v>254</v>
      </c>
      <c r="H6098" s="2"/>
      <c r="I6098" s="2"/>
      <c r="J6098" s="2"/>
      <c r="K6098" s="2"/>
      <c r="L6098" s="2"/>
    </row>
    <row r="6099" spans="2:13" ht="4" hidden="1" customHeight="1" outlineLevel="1" x14ac:dyDescent="0.15">
      <c r="D6099" s="1"/>
      <c r="E6099" s="1"/>
      <c r="F6099" s="1"/>
      <c r="H6099" s="1"/>
      <c r="I6099" s="1"/>
      <c r="J6099" s="1"/>
      <c r="K6099" s="1"/>
      <c r="L6099" s="1"/>
    </row>
    <row r="6100" spans="2:13" s="1" customFormat="1" ht="15" hidden="1" customHeight="1" outlineLevel="1" x14ac:dyDescent="0.15">
      <c r="B6100" s="7"/>
      <c r="D6100" s="9" t="s">
        <v>280</v>
      </c>
      <c r="F6100" s="8" t="s">
        <v>255</v>
      </c>
      <c r="H6100" s="25"/>
      <c r="I6100" s="25"/>
      <c r="J6100" s="25"/>
      <c r="K6100" s="25"/>
      <c r="L6100" s="25"/>
    </row>
    <row r="6101" spans="2:13" hidden="1" outlineLevel="1" x14ac:dyDescent="0.15">
      <c r="D6101" s="1"/>
      <c r="E6101" s="1"/>
      <c r="F6101" s="1"/>
      <c r="H6101" s="1"/>
      <c r="I6101" s="1"/>
      <c r="J6101" s="1"/>
      <c r="K6101" s="1"/>
      <c r="L6101" s="1"/>
    </row>
    <row r="6102" spans="2:13" s="1" customFormat="1" ht="18" hidden="1" customHeight="1" outlineLevel="1" x14ac:dyDescent="0.15">
      <c r="B6102" s="7"/>
      <c r="C6102" s="91" t="s">
        <v>311</v>
      </c>
      <c r="D6102" s="91"/>
      <c r="E6102" s="91"/>
      <c r="F6102" s="92"/>
      <c r="G6102" s="92"/>
      <c r="H6102" s="92" t="s">
        <v>4</v>
      </c>
      <c r="I6102" s="92" t="s">
        <v>5</v>
      </c>
      <c r="J6102" s="92" t="s">
        <v>6</v>
      </c>
      <c r="K6102" s="92" t="s">
        <v>257</v>
      </c>
      <c r="L6102" s="92" t="s">
        <v>258</v>
      </c>
      <c r="M6102" s="92"/>
    </row>
    <row r="6103" spans="2:13" ht="10" hidden="1" customHeight="1" outlineLevel="1" x14ac:dyDescent="0.15">
      <c r="H6103" s="1"/>
      <c r="I6103" s="1"/>
      <c r="J6103" s="1"/>
      <c r="K6103" s="1"/>
      <c r="L6103" s="1"/>
    </row>
    <row r="6104" spans="2:13" s="1" customFormat="1" ht="15" hidden="1" customHeight="1" outlineLevel="1" x14ac:dyDescent="0.15">
      <c r="B6104" s="7"/>
      <c r="C6104" s="62"/>
      <c r="D6104" s="9" t="s">
        <v>318</v>
      </c>
      <c r="E6104"/>
      <c r="F6104" s="58" t="str">
        <f>F6092</f>
        <v>[currency code]</v>
      </c>
      <c r="H6104" s="23"/>
      <c r="I6104" s="23"/>
      <c r="J6104" s="23"/>
      <c r="K6104" s="23"/>
      <c r="L6104" s="23"/>
    </row>
    <row r="6105" spans="2:13" ht="10" hidden="1" customHeight="1" outlineLevel="1" x14ac:dyDescent="0.15">
      <c r="D6105" s="1"/>
      <c r="F6105" s="1"/>
      <c r="H6105" s="1"/>
      <c r="I6105" s="1"/>
      <c r="J6105" s="1"/>
      <c r="K6105" s="1"/>
      <c r="L6105" s="1"/>
    </row>
    <row r="6106" spans="2:13" ht="15" hidden="1" customHeight="1" outlineLevel="1" x14ac:dyDescent="0.15">
      <c r="D6106" s="60"/>
      <c r="F6106" s="1"/>
      <c r="H6106" s="98" t="s">
        <v>312</v>
      </c>
      <c r="I6106" s="1"/>
      <c r="J6106" s="1"/>
      <c r="K6106" s="1"/>
      <c r="L6106" s="1"/>
    </row>
    <row r="6107" spans="2:13" s="1" customFormat="1" ht="15" hidden="1" customHeight="1" outlineLevel="1" x14ac:dyDescent="0.15">
      <c r="B6107" s="7"/>
      <c r="D6107" s="9" t="s">
        <v>319</v>
      </c>
      <c r="E6107"/>
      <c r="F6107" s="8" t="str">
        <f t="shared" ref="F6107" si="196">ReportingCurrency</f>
        <v>USD</v>
      </c>
      <c r="H6107" s="28">
        <f>IF(H6094=0, 0, H6104/H6094)</f>
        <v>0</v>
      </c>
      <c r="I6107" s="28">
        <f>IF(I6094=0, 0, I6104/I6094)</f>
        <v>0</v>
      </c>
      <c r="J6107" s="28">
        <f>IF(J6094=0, 0, J6104/J6094)</f>
        <v>0</v>
      </c>
      <c r="K6107" s="28">
        <f>IF(K6094=0, 0, K6104/K6094)</f>
        <v>0</v>
      </c>
      <c r="L6107" s="28">
        <f>IF(L6094=0, 0, L6104/L6094)</f>
        <v>0</v>
      </c>
    </row>
    <row r="6108" spans="2:13" hidden="1" outlineLevel="1" x14ac:dyDescent="0.15"/>
    <row r="6109" spans="2:13" s="1" customFormat="1" ht="18" hidden="1" customHeight="1" outlineLevel="1" x14ac:dyDescent="0.15">
      <c r="B6109" s="7"/>
      <c r="C6109" s="91" t="s">
        <v>8</v>
      </c>
      <c r="D6109" s="91"/>
      <c r="E6109" s="91"/>
      <c r="F6109" s="92"/>
      <c r="G6109" s="92"/>
      <c r="H6109" s="92" t="s">
        <v>4</v>
      </c>
      <c r="I6109" s="92" t="s">
        <v>5</v>
      </c>
      <c r="J6109" s="92" t="s">
        <v>6</v>
      </c>
      <c r="K6109" s="92" t="s">
        <v>257</v>
      </c>
      <c r="L6109" s="92" t="s">
        <v>258</v>
      </c>
      <c r="M6109" s="92"/>
    </row>
    <row r="6110" spans="2:13" ht="10" hidden="1" customHeight="1" outlineLevel="1" x14ac:dyDescent="0.15">
      <c r="H6110" s="1"/>
      <c r="I6110" s="1"/>
      <c r="J6110" s="1"/>
      <c r="K6110" s="1"/>
      <c r="L6110" s="1"/>
    </row>
    <row r="6111" spans="2:13" ht="15" hidden="1" customHeight="1" outlineLevel="1" x14ac:dyDescent="0.15">
      <c r="D6111" s="9" t="s">
        <v>8</v>
      </c>
      <c r="F6111" s="1"/>
      <c r="H6111" s="99" t="str" cm="1">
        <f t="array" ref="H6111">IF(OR(E6112:E6113 = "!"), "Red alert = missing data","")</f>
        <v/>
      </c>
      <c r="I6111" s="1"/>
      <c r="J6111" s="1"/>
      <c r="K6111" s="1"/>
      <c r="L6111" s="1"/>
    </row>
    <row r="6112" spans="2:13" s="1" customFormat="1" ht="15" hidden="1" customHeight="1" outlineLevel="1" x14ac:dyDescent="0.15">
      <c r="B6112" s="7"/>
      <c r="D6112" s="59" t="s">
        <v>309</v>
      </c>
      <c r="E6112" s="61" t="str" cm="1">
        <f t="array" ref="E6112">IF(MAX((H6107:L6107&gt;=H6096:L6096) * (H6107:L6107 &lt;&gt; 0) * (H6112:L6112=0)) &gt;0, "!", "")</f>
        <v/>
      </c>
      <c r="F6112" s="8" t="s">
        <v>18</v>
      </c>
      <c r="H6112" s="23"/>
      <c r="I6112" s="23"/>
      <c r="J6112" s="23"/>
      <c r="K6112" s="23"/>
      <c r="L6112" s="23"/>
    </row>
    <row r="6113" spans="2:13" s="1" customFormat="1" ht="15" hidden="1" customHeight="1" outlineLevel="1" x14ac:dyDescent="0.15">
      <c r="B6113" s="7"/>
      <c r="D6113" s="59" t="s">
        <v>310</v>
      </c>
      <c r="E6113" s="61" t="str" cm="1">
        <f t="array" ref="E6113">IF(MAX((H6107:L6107&lt;H6096:L6096) * (H6107:L6107 &lt;&gt; 0) * (H6113:L6113=0)) &gt;0, "!", "")</f>
        <v/>
      </c>
      <c r="F6113" s="8" t="s">
        <v>18</v>
      </c>
      <c r="H6113" s="23"/>
      <c r="I6113" s="23"/>
      <c r="J6113" s="23"/>
      <c r="K6113" s="23"/>
      <c r="L6113" s="23"/>
    </row>
    <row r="6114" spans="2:13" s="1" customFormat="1" ht="15" hidden="1" customHeight="1" outlineLevel="1" x14ac:dyDescent="0.15">
      <c r="B6114" s="7"/>
      <c r="D6114" s="59" t="s">
        <v>305</v>
      </c>
      <c r="E6114"/>
      <c r="F6114" s="8" t="s">
        <v>18</v>
      </c>
      <c r="H6114" s="29">
        <f>H6112+IF(H6107&lt;H6096, H6113, 0)</f>
        <v>0</v>
      </c>
      <c r="I6114" s="29">
        <f>I6112+IF(I6107&lt;I6096, I6113, 0)</f>
        <v>0</v>
      </c>
      <c r="J6114" s="29">
        <f>J6112+IF(J6107&lt;J6096, J6113, 0)</f>
        <v>0</v>
      </c>
      <c r="K6114" s="29">
        <f>K6112+IF(K6107&lt;K6096, K6113, 0)</f>
        <v>0</v>
      </c>
      <c r="L6114" s="29">
        <f>L6112+IF(L6107&lt;L6096, L6113, 0)</f>
        <v>0</v>
      </c>
    </row>
    <row r="6115" spans="2:13" hidden="1" outlineLevel="1" x14ac:dyDescent="0.15">
      <c r="D6115" s="1"/>
      <c r="E6115" s="1"/>
      <c r="F6115" s="1"/>
      <c r="H6115" s="1"/>
      <c r="I6115" s="1"/>
      <c r="J6115" s="1"/>
      <c r="K6115" s="1"/>
      <c r="L6115" s="1"/>
    </row>
    <row r="6116" spans="2:13" s="1" customFormat="1" ht="18" hidden="1" customHeight="1" outlineLevel="1" x14ac:dyDescent="0.15">
      <c r="B6116" s="7"/>
      <c r="C6116" s="91" t="s">
        <v>10</v>
      </c>
      <c r="D6116" s="91"/>
      <c r="E6116" s="91"/>
      <c r="F6116" s="92"/>
      <c r="G6116" s="92"/>
      <c r="H6116" s="97" t="s">
        <v>4</v>
      </c>
      <c r="I6116" s="92" t="s">
        <v>5</v>
      </c>
      <c r="J6116" s="92" t="s">
        <v>6</v>
      </c>
      <c r="K6116" s="92" t="s">
        <v>257</v>
      </c>
      <c r="L6116" s="92" t="s">
        <v>258</v>
      </c>
      <c r="M6116" s="92"/>
    </row>
    <row r="6117" spans="2:13" ht="10" hidden="1" customHeight="1" outlineLevel="1" x14ac:dyDescent="0.15"/>
    <row r="6118" spans="2:13" s="1" customFormat="1" ht="15" hidden="1" customHeight="1" outlineLevel="1" x14ac:dyDescent="0.15">
      <c r="B6118" s="7"/>
      <c r="D6118" s="9" t="s">
        <v>17</v>
      </c>
      <c r="F6118" s="8" t="s">
        <v>9</v>
      </c>
      <c r="H6118" s="29">
        <f>H6114</f>
        <v>0</v>
      </c>
      <c r="I6118" s="29">
        <f>I6114</f>
        <v>0</v>
      </c>
      <c r="J6118" s="29">
        <f>J6114</f>
        <v>0</v>
      </c>
      <c r="K6118" s="29">
        <f>K6114</f>
        <v>0</v>
      </c>
      <c r="L6118" s="29">
        <f>L6114</f>
        <v>0</v>
      </c>
    </row>
    <row r="6119" spans="2:13" ht="4" hidden="1" customHeight="1" outlineLevel="1" x14ac:dyDescent="0.15">
      <c r="D6119" s="9"/>
      <c r="F6119" s="1"/>
      <c r="H6119" s="1"/>
      <c r="I6119" s="1"/>
      <c r="J6119" s="1"/>
      <c r="K6119" s="1"/>
      <c r="L6119" s="1"/>
    </row>
    <row r="6120" spans="2:13" s="1" customFormat="1" ht="15" hidden="1" customHeight="1" outlineLevel="1" x14ac:dyDescent="0.15">
      <c r="B6120" s="7"/>
      <c r="D6120" s="9" t="s">
        <v>249</v>
      </c>
      <c r="F6120" s="8" t="s">
        <v>9</v>
      </c>
      <c r="H6120" s="29">
        <f>IF(H6107&lt;H6096, H6113, 0)</f>
        <v>0</v>
      </c>
      <c r="I6120" s="29">
        <f>IF(I6107&lt;I6096, I6113, 0)</f>
        <v>0</v>
      </c>
      <c r="J6120" s="29">
        <f>IF(J6107&lt;J6096, J6113, 0)</f>
        <v>0</v>
      </c>
      <c r="K6120" s="29">
        <f>IF(K6107&lt;K6096, K6113, 0)</f>
        <v>0</v>
      </c>
      <c r="L6120" s="29">
        <f>IF(L6107&lt;L6096, L6113, 0)</f>
        <v>0</v>
      </c>
    </row>
    <row r="6121" spans="2:13" ht="4" hidden="1" customHeight="1" outlineLevel="1" x14ac:dyDescent="0.15">
      <c r="D6121" s="9"/>
      <c r="F6121" s="1"/>
      <c r="H6121" s="1"/>
      <c r="I6121" s="1"/>
      <c r="J6121" s="1"/>
      <c r="K6121" s="1"/>
      <c r="L6121" s="1"/>
    </row>
    <row r="6122" spans="2:13" s="1" customFormat="1" ht="15" hidden="1" customHeight="1" outlineLevel="1" x14ac:dyDescent="0.15">
      <c r="B6122" s="7"/>
      <c r="D6122" s="9" t="s">
        <v>11</v>
      </c>
      <c r="F6122" s="8" t="str">
        <f>ReportingCurrencyUnitLables</f>
        <v>USD 000s</v>
      </c>
      <c r="H6122" s="29">
        <f>H6096 * H6114 / 1000</f>
        <v>0</v>
      </c>
      <c r="I6122" s="29">
        <f>I6096 * I6114 / 1000</f>
        <v>0</v>
      </c>
      <c r="J6122" s="29">
        <f>J6096 * J6114 / 1000</f>
        <v>0</v>
      </c>
      <c r="K6122" s="29">
        <f>K6096 * K6114 / 1000</f>
        <v>0</v>
      </c>
      <c r="L6122" s="29">
        <f>L6096 * L6114 / 1000</f>
        <v>0</v>
      </c>
    </row>
    <row r="6123" spans="2:13" ht="4" hidden="1" customHeight="1" outlineLevel="1" x14ac:dyDescent="0.15">
      <c r="D6123" s="9"/>
      <c r="F6123" s="1"/>
      <c r="H6123" s="1"/>
      <c r="I6123" s="1"/>
      <c r="J6123" s="1"/>
      <c r="K6123" s="1"/>
      <c r="L6123" s="1"/>
    </row>
    <row r="6124" spans="2:13" s="1" customFormat="1" ht="15" hidden="1" customHeight="1" outlineLevel="1" x14ac:dyDescent="0.15">
      <c r="B6124" s="7"/>
      <c r="D6124" s="9" t="s">
        <v>13</v>
      </c>
      <c r="F6124" s="8" t="s">
        <v>14</v>
      </c>
      <c r="H6124" s="30">
        <f>IF(H6118=0,0,H6120 / H6118)</f>
        <v>0</v>
      </c>
      <c r="I6124" s="30">
        <f>IF(I6118=0,0,I6120 / I6118)</f>
        <v>0</v>
      </c>
      <c r="J6124" s="30">
        <f>IF(J6118=0,0,J6120 / J6118)</f>
        <v>0</v>
      </c>
      <c r="K6124" s="30">
        <f>IF(K6118=0,0,K6120 / K6118)</f>
        <v>0</v>
      </c>
      <c r="L6124" s="30">
        <f>IF(L6118=0,0,L6120 / L6118)</f>
        <v>0</v>
      </c>
    </row>
    <row r="6125" spans="2:13" ht="4" hidden="1" customHeight="1" outlineLevel="1" x14ac:dyDescent="0.15">
      <c r="D6125" s="9"/>
      <c r="F6125" s="1"/>
      <c r="H6125" s="1"/>
      <c r="I6125" s="1"/>
      <c r="J6125" s="1"/>
      <c r="K6125" s="1"/>
      <c r="L6125" s="1"/>
    </row>
    <row r="6126" spans="2:13" ht="15" hidden="1" customHeight="1" outlineLevel="1" x14ac:dyDescent="0.15">
      <c r="D6126" s="9" t="s">
        <v>302</v>
      </c>
      <c r="F6126" s="8" t="str">
        <f>ReportingCurrencyUnitLables</f>
        <v>USD 000s</v>
      </c>
      <c r="G6126" s="1"/>
      <c r="H6126" s="29">
        <f>MAX(0, H6096-H6107) * H6120 / 1000</f>
        <v>0</v>
      </c>
      <c r="I6126" s="29">
        <f t="shared" ref="I6126:L6126" si="197">MAX(0, I6096-I6107) * I6120 / 1000</f>
        <v>0</v>
      </c>
      <c r="J6126" s="29">
        <f t="shared" si="197"/>
        <v>0</v>
      </c>
      <c r="K6126" s="29">
        <f t="shared" si="197"/>
        <v>0</v>
      </c>
      <c r="L6126" s="29">
        <f t="shared" si="197"/>
        <v>0</v>
      </c>
    </row>
    <row r="6127" spans="2:13" ht="4" hidden="1" customHeight="1" outlineLevel="1" x14ac:dyDescent="0.15">
      <c r="D6127" s="9"/>
      <c r="F6127" s="1"/>
      <c r="H6127" s="1"/>
      <c r="I6127" s="1"/>
      <c r="J6127" s="1"/>
      <c r="K6127" s="1"/>
      <c r="L6127" s="1"/>
    </row>
    <row r="6128" spans="2:13" s="1" customFormat="1" ht="15" hidden="1" customHeight="1" outlineLevel="1" x14ac:dyDescent="0.15">
      <c r="B6128" s="7"/>
      <c r="D6128" s="9" t="s">
        <v>252</v>
      </c>
      <c r="F6128" s="8" t="s">
        <v>250</v>
      </c>
      <c r="H6128" s="30">
        <f>IF(H6122=0, 0, H6126/H6122)</f>
        <v>0</v>
      </c>
      <c r="I6128" s="30">
        <f>IF(I6122=0, 0, I6126/I6122)</f>
        <v>0</v>
      </c>
      <c r="J6128" s="30">
        <f>IF(J6122=0, 0, J6126/J6122)</f>
        <v>0</v>
      </c>
      <c r="K6128" s="30">
        <f>IF(K6122=0, 0, K6126/K6122)</f>
        <v>0</v>
      </c>
      <c r="L6128" s="30">
        <f>IF(L6122=0, 0, L6126/L6122)</f>
        <v>0</v>
      </c>
    </row>
    <row r="6129" spans="2:14" ht="4" hidden="1" customHeight="1" outlineLevel="1" x14ac:dyDescent="0.15">
      <c r="D6129" s="9"/>
      <c r="F6129" s="1"/>
      <c r="H6129" s="1"/>
      <c r="I6129" s="1"/>
      <c r="J6129" s="1"/>
      <c r="K6129" s="1"/>
      <c r="L6129" s="1"/>
    </row>
    <row r="6130" spans="2:14" s="1" customFormat="1" ht="15" hidden="1" customHeight="1" outlineLevel="1" x14ac:dyDescent="0.15">
      <c r="B6130" s="7"/>
      <c r="C6130" s="7"/>
      <c r="D6130" s="9" t="s">
        <v>251</v>
      </c>
      <c r="F6130" s="8" t="s">
        <v>259</v>
      </c>
      <c r="H6130" s="31"/>
      <c r="I6130" s="30">
        <f>IF(H6128=0, 0, -(I6128-H6128) / H6128)</f>
        <v>0</v>
      </c>
      <c r="J6130" s="30">
        <f>IF(I6128=0, 0, -(J6128-I6128) / I6128)</f>
        <v>0</v>
      </c>
      <c r="K6130" s="30">
        <f>IF(J6128=0, 0, -(K6128-J6128) / J6128)</f>
        <v>0</v>
      </c>
      <c r="L6130" s="30">
        <f>IF(K6128=0, 0, -(L6128-K6128) / K6128)</f>
        <v>0</v>
      </c>
    </row>
    <row r="6131" spans="2:14" hidden="1" outlineLevel="1" x14ac:dyDescent="0.15"/>
    <row r="6132" spans="2:14" s="1" customFormat="1" ht="18" hidden="1" customHeight="1" outlineLevel="1" x14ac:dyDescent="0.15">
      <c r="B6132" s="7"/>
      <c r="C6132" s="91" t="s">
        <v>241</v>
      </c>
      <c r="D6132" s="91"/>
      <c r="E6132" s="93">
        <f>IF(AND(J6083 = "Yes", OR(ISBLANK(Worker_Type_Filter), Worker_Type_Filter = H6088),
 OR(ISBLANK(Country_Filter), Country_Filter = J6088)), 1, 0)</f>
        <v>1</v>
      </c>
      <c r="F6132" s="92"/>
      <c r="G6132" s="92"/>
      <c r="H6132" s="92" t="s">
        <v>4</v>
      </c>
      <c r="I6132" s="92" t="s">
        <v>5</v>
      </c>
      <c r="J6132" s="92" t="s">
        <v>6</v>
      </c>
      <c r="K6132" s="92" t="s">
        <v>257</v>
      </c>
      <c r="L6132" s="92" t="s">
        <v>258</v>
      </c>
      <c r="M6132" s="92"/>
    </row>
    <row r="6133" spans="2:14" ht="10" hidden="1" customHeight="1" outlineLevel="1" x14ac:dyDescent="0.15">
      <c r="C6133" s="43" t="s">
        <v>248</v>
      </c>
    </row>
    <row r="6134" spans="2:14" ht="4" hidden="1" customHeight="1" outlineLevel="1" x14ac:dyDescent="0.15"/>
    <row r="6135" spans="2:14" s="1" customFormat="1" ht="15" hidden="1" customHeight="1" outlineLevel="1" x14ac:dyDescent="0.15">
      <c r="B6135" s="7"/>
      <c r="C6135" s="19">
        <v>1</v>
      </c>
      <c r="D6135" s="9" t="s">
        <v>17</v>
      </c>
      <c r="F6135" s="8" t="s">
        <v>9</v>
      </c>
      <c r="H6135" s="29">
        <f>H6118 * $E6132</f>
        <v>0</v>
      </c>
      <c r="I6135" s="29">
        <f>I6118 * $E6132</f>
        <v>0</v>
      </c>
      <c r="J6135" s="29">
        <f>J6118 * $E6132</f>
        <v>0</v>
      </c>
      <c r="K6135" s="29">
        <f>K6118 * $E6132</f>
        <v>0</v>
      </c>
      <c r="L6135" s="29">
        <f>L6118 * $E6132</f>
        <v>0</v>
      </c>
    </row>
    <row r="6136" spans="2:14" ht="4" hidden="1" customHeight="1" outlineLevel="1" x14ac:dyDescent="0.15">
      <c r="D6136" s="9"/>
      <c r="F6136" s="1"/>
      <c r="H6136" s="1"/>
      <c r="I6136" s="1"/>
      <c r="J6136" s="1"/>
      <c r="K6136" s="1"/>
      <c r="L6136" s="1"/>
    </row>
    <row r="6137" spans="2:14" s="1" customFormat="1" ht="15" hidden="1" customHeight="1" outlineLevel="1" x14ac:dyDescent="0.15">
      <c r="B6137" s="7"/>
      <c r="C6137" s="19">
        <v>2</v>
      </c>
      <c r="D6137" s="9" t="s">
        <v>249</v>
      </c>
      <c r="F6137" s="8" t="s">
        <v>9</v>
      </c>
      <c r="H6137" s="29">
        <f>H6120 * $E6132</f>
        <v>0</v>
      </c>
      <c r="I6137" s="29">
        <f>I6120 * $E6132</f>
        <v>0</v>
      </c>
      <c r="J6137" s="29">
        <f>J6120 * $E6132</f>
        <v>0</v>
      </c>
      <c r="K6137" s="29">
        <f>K6120 * $E6132</f>
        <v>0</v>
      </c>
      <c r="L6137" s="29">
        <f>L6120 * $E6132</f>
        <v>0</v>
      </c>
    </row>
    <row r="6138" spans="2:14" ht="4" hidden="1" customHeight="1" outlineLevel="1" x14ac:dyDescent="0.15">
      <c r="D6138" s="9"/>
      <c r="F6138" s="1"/>
      <c r="H6138" s="1"/>
      <c r="I6138" s="1"/>
      <c r="J6138" s="1"/>
      <c r="K6138" s="1"/>
      <c r="L6138" s="1"/>
    </row>
    <row r="6139" spans="2:14" s="1" customFormat="1" ht="15" hidden="1" customHeight="1" outlineLevel="1" x14ac:dyDescent="0.15">
      <c r="B6139" s="7"/>
      <c r="C6139" s="19">
        <v>3</v>
      </c>
      <c r="D6139" s="9" t="s">
        <v>11</v>
      </c>
      <c r="F6139" s="8" t="str">
        <f>ReportingCurrencyUnitLables</f>
        <v>USD 000s</v>
      </c>
      <c r="H6139" s="29">
        <f>H6122 * $E6132</f>
        <v>0</v>
      </c>
      <c r="I6139" s="29">
        <f>I6122 * $E6132</f>
        <v>0</v>
      </c>
      <c r="J6139" s="29">
        <f>J6122 * $E6132</f>
        <v>0</v>
      </c>
      <c r="K6139" s="29">
        <f>K6122 * $E6132</f>
        <v>0</v>
      </c>
      <c r="L6139" s="29">
        <f>L6122 * $E6132</f>
        <v>0</v>
      </c>
    </row>
    <row r="6140" spans="2:14" ht="4" hidden="1" customHeight="1" outlineLevel="1" x14ac:dyDescent="0.15">
      <c r="D6140" s="9"/>
      <c r="F6140" s="1"/>
      <c r="H6140" s="1"/>
      <c r="I6140" s="1"/>
      <c r="J6140" s="1"/>
      <c r="K6140" s="1"/>
      <c r="L6140" s="1"/>
    </row>
    <row r="6141" spans="2:14" s="1" customFormat="1" ht="15" hidden="1" customHeight="1" outlineLevel="1" x14ac:dyDescent="0.15">
      <c r="B6141" s="7"/>
      <c r="C6141" s="19">
        <v>4</v>
      </c>
      <c r="D6141" s="9" t="s">
        <v>256</v>
      </c>
      <c r="F6141" s="8" t="str">
        <f>ReportingCurrencyUnitLables</f>
        <v>USD 000s</v>
      </c>
      <c r="H6141" s="29">
        <f>H6126 * $E6132</f>
        <v>0</v>
      </c>
      <c r="I6141" s="29">
        <f>I6126 * $E6132</f>
        <v>0</v>
      </c>
      <c r="J6141" s="29">
        <f>J6126 * $E6132</f>
        <v>0</v>
      </c>
      <c r="K6141" s="29">
        <f>K6126 * $E6132</f>
        <v>0</v>
      </c>
      <c r="L6141" s="29">
        <f>L6126 * $E6132</f>
        <v>0</v>
      </c>
    </row>
    <row r="6142" spans="2:14" ht="4" hidden="1" customHeight="1" outlineLevel="1" x14ac:dyDescent="0.15">
      <c r="D6142" s="9"/>
      <c r="F6142" s="1"/>
      <c r="H6142" s="1"/>
      <c r="I6142" s="1"/>
      <c r="J6142" s="1"/>
      <c r="K6142" s="1"/>
      <c r="L6142" s="1"/>
    </row>
    <row r="6143" spans="2:14" ht="10" hidden="1" customHeight="1" outlineLevel="1" x14ac:dyDescent="0.15">
      <c r="B6143" s="44"/>
      <c r="C6143" s="41"/>
      <c r="D6143" s="41"/>
      <c r="E6143" s="41"/>
      <c r="F6143" s="41"/>
      <c r="G6143" s="41"/>
      <c r="H6143" s="41"/>
      <c r="I6143" s="45"/>
      <c r="J6143" s="45"/>
      <c r="K6143" s="45"/>
      <c r="L6143" s="41"/>
      <c r="M6143" s="41"/>
      <c r="N6143" s="1"/>
    </row>
    <row r="6144" spans="2:14" ht="10" customHeight="1" x14ac:dyDescent="0.15">
      <c r="B6144" s="44"/>
      <c r="C6144" s="41"/>
      <c r="D6144" s="41"/>
      <c r="E6144" s="41"/>
      <c r="F6144" s="41"/>
      <c r="G6144" s="41"/>
      <c r="H6144" s="41"/>
      <c r="I6144" s="45"/>
      <c r="J6144" s="45"/>
      <c r="K6144" s="45"/>
      <c r="L6144" s="41"/>
      <c r="M6144" s="41"/>
      <c r="N6144" s="1"/>
    </row>
    <row r="6145" spans="2:13" s="1" customFormat="1" ht="19" collapsed="1" x14ac:dyDescent="0.15">
      <c r="B6145" s="83" cm="1">
        <f t="array" aca="1" ref="B6145" ca="1">MAX($B$2:OFFSET(B6145,-1,0)+1)</f>
        <v>100</v>
      </c>
      <c r="C6145" s="84" t="str">
        <f>UPPER(J6150) &amp;" / " &amp; K6150  &amp; " / " &amp; L6150 &amp; " / " &amp; H6150</f>
        <v xml:space="preserve"> /  /  / </v>
      </c>
      <c r="D6145" s="84"/>
      <c r="E6145" s="41"/>
      <c r="F6145" s="41"/>
      <c r="G6145" s="41"/>
      <c r="H6145" s="61" t="str">
        <f>IF(COUNTIF(E6147:E6203, "!")&gt;0, "!", "")</f>
        <v/>
      </c>
      <c r="I6145" s="18" t="s">
        <v>240</v>
      </c>
      <c r="J6145" s="2" t="s">
        <v>210</v>
      </c>
      <c r="K6145" s="18" t="s">
        <v>267</v>
      </c>
      <c r="L6145" s="42">
        <f>E6194</f>
        <v>1</v>
      </c>
      <c r="M6145" s="41"/>
    </row>
    <row r="6146" spans="2:13" s="1" customFormat="1" ht="4" hidden="1" customHeight="1" outlineLevel="1" x14ac:dyDescent="0.15">
      <c r="B6146" s="88"/>
      <c r="C6146" s="89"/>
      <c r="D6146" s="89"/>
      <c r="E6146" s="89"/>
      <c r="F6146" s="89"/>
      <c r="G6146" s="89"/>
      <c r="H6146" s="89"/>
      <c r="I6146" s="90"/>
      <c r="J6146" s="90"/>
      <c r="K6146" s="90"/>
      <c r="L6146" s="89"/>
      <c r="M6146" s="89"/>
    </row>
    <row r="6147" spans="2:13" ht="10" hidden="1" customHeight="1" outlineLevel="1" x14ac:dyDescent="0.15"/>
    <row r="6148" spans="2:13" ht="15" hidden="1" customHeight="1" outlineLevel="1" x14ac:dyDescent="0.15">
      <c r="D6148" s="1"/>
      <c r="E6148" s="1"/>
      <c r="H6148" s="4" t="s">
        <v>1</v>
      </c>
      <c r="J6148" s="4" t="s">
        <v>0</v>
      </c>
      <c r="K6148" s="4" t="s">
        <v>209</v>
      </c>
      <c r="L6148" s="4" t="s">
        <v>264</v>
      </c>
    </row>
    <row r="6149" spans="2:13" ht="5" hidden="1" customHeight="1" outlineLevel="1" x14ac:dyDescent="0.15">
      <c r="D6149" s="1"/>
      <c r="E6149" s="1"/>
      <c r="H6149" s="1"/>
      <c r="J6149" s="1"/>
      <c r="K6149" s="1"/>
      <c r="L6149" s="1"/>
    </row>
    <row r="6150" spans="2:13" ht="15" hidden="1" customHeight="1" outlineLevel="1" x14ac:dyDescent="0.15">
      <c r="D6150" s="9" t="s">
        <v>2</v>
      </c>
      <c r="E6150" s="1"/>
      <c r="H6150" s="2"/>
      <c r="J6150" s="2"/>
      <c r="K6150" s="2"/>
      <c r="L6150" s="2"/>
    </row>
    <row r="6151" spans="2:13" hidden="1" outlineLevel="1" x14ac:dyDescent="0.15">
      <c r="D6151" s="1"/>
      <c r="E6151" s="1"/>
      <c r="F6151" s="1"/>
      <c r="H6151" s="1"/>
      <c r="I6151" s="1"/>
      <c r="J6151" s="1"/>
      <c r="K6151" s="1"/>
      <c r="L6151" s="1"/>
    </row>
    <row r="6152" spans="2:13" s="1" customFormat="1" ht="18" hidden="1" customHeight="1" outlineLevel="1" x14ac:dyDescent="0.15">
      <c r="B6152" s="7"/>
      <c r="C6152" s="91" t="s">
        <v>3</v>
      </c>
      <c r="D6152" s="91"/>
      <c r="E6152" s="91"/>
      <c r="F6152" s="92"/>
      <c r="G6152" s="92"/>
      <c r="H6152" s="92" t="s">
        <v>4</v>
      </c>
      <c r="I6152" s="92" t="s">
        <v>5</v>
      </c>
      <c r="J6152" s="92" t="s">
        <v>6</v>
      </c>
      <c r="K6152" s="92" t="s">
        <v>257</v>
      </c>
      <c r="L6152" s="92" t="s">
        <v>258</v>
      </c>
      <c r="M6152" s="92"/>
    </row>
    <row r="6153" spans="2:13" ht="10" hidden="1" customHeight="1" outlineLevel="1" x14ac:dyDescent="0.15">
      <c r="H6153" s="1"/>
      <c r="I6153" s="1"/>
      <c r="J6153" s="1"/>
      <c r="K6153" s="1"/>
      <c r="L6153" s="1"/>
    </row>
    <row r="6154" spans="2:13" s="1" customFormat="1" ht="15" hidden="1" customHeight="1" outlineLevel="1" x14ac:dyDescent="0.15">
      <c r="B6154" s="7"/>
      <c r="D6154" s="9" t="s">
        <v>3</v>
      </c>
      <c r="F6154" s="17" t="s">
        <v>321</v>
      </c>
      <c r="H6154" s="22"/>
      <c r="I6154" s="22"/>
      <c r="J6154" s="22"/>
      <c r="K6154" s="22"/>
      <c r="L6154" s="22"/>
    </row>
    <row r="6155" spans="2:13" ht="4" hidden="1" customHeight="1" outlineLevel="1" x14ac:dyDescent="0.15">
      <c r="D6155" s="1"/>
      <c r="E6155" s="1"/>
      <c r="F6155" s="1"/>
      <c r="H6155" s="1"/>
      <c r="I6155" s="1"/>
      <c r="J6155" s="1"/>
      <c r="K6155" s="1"/>
      <c r="L6155" s="1"/>
    </row>
    <row r="6156" spans="2:13" s="1" customFormat="1" ht="15" hidden="1" customHeight="1" outlineLevel="1" x14ac:dyDescent="0.15">
      <c r="B6156" s="7"/>
      <c r="D6156" s="9" t="s">
        <v>246</v>
      </c>
      <c r="F6156" s="8" t="str">
        <f>F6158 &amp; ":" &amp; F6154</f>
        <v>USD:[currency code]</v>
      </c>
      <c r="H6156" s="24"/>
      <c r="I6156" s="24"/>
      <c r="J6156" s="24"/>
      <c r="K6156" s="24"/>
      <c r="L6156" s="24"/>
    </row>
    <row r="6157" spans="2:13" ht="4" hidden="1" customHeight="1" outlineLevel="1" x14ac:dyDescent="0.15">
      <c r="D6157" s="1"/>
      <c r="E6157" s="1"/>
      <c r="F6157" s="1"/>
      <c r="H6157" s="1"/>
      <c r="I6157" s="1"/>
      <c r="J6157" s="1"/>
      <c r="K6157" s="1"/>
      <c r="L6157" s="1"/>
    </row>
    <row r="6158" spans="2:13" s="1" customFormat="1" ht="15" hidden="1" customHeight="1" outlineLevel="1" x14ac:dyDescent="0.15">
      <c r="B6158" s="7"/>
      <c r="D6158" s="9" t="s">
        <v>16</v>
      </c>
      <c r="F6158" s="8" t="str">
        <f>ReportingCurrency</f>
        <v>USD</v>
      </c>
      <c r="H6158" s="28">
        <f>IF(H6156=0, 0, H6154/H6156)</f>
        <v>0</v>
      </c>
      <c r="I6158" s="28">
        <f>IF(I6156=0, 0, I6154/I6156)</f>
        <v>0</v>
      </c>
      <c r="J6158" s="28">
        <f>IF(J6156=0, 0, J6154/J6156)</f>
        <v>0</v>
      </c>
      <c r="K6158" s="28">
        <f>IF(K6156=0, 0, K6154/K6156)</f>
        <v>0</v>
      </c>
      <c r="L6158" s="28">
        <f>IF(L6156=0, 0, L6154/L6156)</f>
        <v>0</v>
      </c>
    </row>
    <row r="6159" spans="2:13" ht="4" hidden="1" customHeight="1" outlineLevel="1" x14ac:dyDescent="0.15">
      <c r="D6159" s="1"/>
      <c r="E6159" s="1"/>
      <c r="F6159" s="1"/>
      <c r="H6159" s="1"/>
      <c r="I6159" s="1"/>
      <c r="J6159" s="1"/>
      <c r="K6159" s="1"/>
      <c r="L6159" s="1"/>
    </row>
    <row r="6160" spans="2:13" s="1" customFormat="1" ht="15" hidden="1" customHeight="1" outlineLevel="1" x14ac:dyDescent="0.15">
      <c r="B6160" s="7"/>
      <c r="D6160" s="9" t="s">
        <v>253</v>
      </c>
      <c r="F6160" s="8" t="s">
        <v>254</v>
      </c>
      <c r="H6160" s="2"/>
      <c r="I6160" s="2"/>
      <c r="J6160" s="2"/>
      <c r="K6160" s="2"/>
      <c r="L6160" s="2"/>
    </row>
    <row r="6161" spans="2:13" ht="4" hidden="1" customHeight="1" outlineLevel="1" x14ac:dyDescent="0.15">
      <c r="D6161" s="1"/>
      <c r="E6161" s="1"/>
      <c r="F6161" s="1"/>
      <c r="H6161" s="1"/>
      <c r="I6161" s="1"/>
      <c r="J6161" s="1"/>
      <c r="K6161" s="1"/>
      <c r="L6161" s="1"/>
    </row>
    <row r="6162" spans="2:13" s="1" customFormat="1" ht="15" hidden="1" customHeight="1" outlineLevel="1" x14ac:dyDescent="0.15">
      <c r="B6162" s="7"/>
      <c r="D6162" s="9" t="s">
        <v>280</v>
      </c>
      <c r="F6162" s="8" t="s">
        <v>255</v>
      </c>
      <c r="H6162" s="25"/>
      <c r="I6162" s="25"/>
      <c r="J6162" s="25"/>
      <c r="K6162" s="25"/>
      <c r="L6162" s="25"/>
    </row>
    <row r="6163" spans="2:13" hidden="1" outlineLevel="1" x14ac:dyDescent="0.15">
      <c r="D6163" s="1"/>
      <c r="E6163" s="1"/>
      <c r="F6163" s="1"/>
      <c r="H6163" s="1"/>
      <c r="I6163" s="1"/>
      <c r="J6163" s="1"/>
      <c r="K6163" s="1"/>
      <c r="L6163" s="1"/>
    </row>
    <row r="6164" spans="2:13" s="1" customFormat="1" ht="18" hidden="1" customHeight="1" outlineLevel="1" x14ac:dyDescent="0.15">
      <c r="B6164" s="7"/>
      <c r="C6164" s="91" t="s">
        <v>311</v>
      </c>
      <c r="D6164" s="91"/>
      <c r="E6164" s="91"/>
      <c r="F6164" s="92"/>
      <c r="G6164" s="92"/>
      <c r="H6164" s="92" t="s">
        <v>4</v>
      </c>
      <c r="I6164" s="92" t="s">
        <v>5</v>
      </c>
      <c r="J6164" s="92" t="s">
        <v>6</v>
      </c>
      <c r="K6164" s="92" t="s">
        <v>257</v>
      </c>
      <c r="L6164" s="92" t="s">
        <v>258</v>
      </c>
      <c r="M6164" s="92"/>
    </row>
    <row r="6165" spans="2:13" ht="10" hidden="1" customHeight="1" outlineLevel="1" x14ac:dyDescent="0.15">
      <c r="H6165" s="1"/>
      <c r="I6165" s="1"/>
      <c r="J6165" s="1"/>
      <c r="K6165" s="1"/>
      <c r="L6165" s="1"/>
    </row>
    <row r="6166" spans="2:13" s="1" customFormat="1" ht="15" hidden="1" customHeight="1" outlineLevel="1" x14ac:dyDescent="0.15">
      <c r="B6166" s="7"/>
      <c r="C6166" s="62"/>
      <c r="D6166" s="9" t="s">
        <v>318</v>
      </c>
      <c r="E6166"/>
      <c r="F6166" s="58" t="str">
        <f>F6154</f>
        <v>[currency code]</v>
      </c>
      <c r="H6166" s="23"/>
      <c r="I6166" s="23"/>
      <c r="J6166" s="23"/>
      <c r="K6166" s="23"/>
      <c r="L6166" s="23"/>
    </row>
    <row r="6167" spans="2:13" ht="10" hidden="1" customHeight="1" outlineLevel="1" x14ac:dyDescent="0.15">
      <c r="D6167" s="1"/>
      <c r="F6167" s="1"/>
      <c r="H6167" s="1"/>
      <c r="I6167" s="1"/>
      <c r="J6167" s="1"/>
      <c r="K6167" s="1"/>
      <c r="L6167" s="1"/>
    </row>
    <row r="6168" spans="2:13" ht="15" hidden="1" customHeight="1" outlineLevel="1" x14ac:dyDescent="0.15">
      <c r="D6168" s="60"/>
      <c r="F6168" s="1"/>
      <c r="H6168" s="98" t="s">
        <v>312</v>
      </c>
      <c r="I6168" s="1"/>
      <c r="J6168" s="1"/>
      <c r="K6168" s="1"/>
      <c r="L6168" s="1"/>
    </row>
    <row r="6169" spans="2:13" s="1" customFormat="1" ht="15" hidden="1" customHeight="1" outlineLevel="1" x14ac:dyDescent="0.15">
      <c r="B6169" s="7"/>
      <c r="D6169" s="9" t="s">
        <v>319</v>
      </c>
      <c r="E6169"/>
      <c r="F6169" s="8" t="str">
        <f t="shared" ref="F6169" si="198">ReportingCurrency</f>
        <v>USD</v>
      </c>
      <c r="H6169" s="28">
        <f>IF(H6156=0, 0, H6166/H6156)</f>
        <v>0</v>
      </c>
      <c r="I6169" s="28">
        <f>IF(I6156=0, 0, I6166/I6156)</f>
        <v>0</v>
      </c>
      <c r="J6169" s="28">
        <f>IF(J6156=0, 0, J6166/J6156)</f>
        <v>0</v>
      </c>
      <c r="K6169" s="28">
        <f>IF(K6156=0, 0, K6166/K6156)</f>
        <v>0</v>
      </c>
      <c r="L6169" s="28">
        <f>IF(L6156=0, 0, L6166/L6156)</f>
        <v>0</v>
      </c>
    </row>
    <row r="6170" spans="2:13" hidden="1" outlineLevel="1" x14ac:dyDescent="0.15"/>
    <row r="6171" spans="2:13" s="1" customFormat="1" ht="18" hidden="1" customHeight="1" outlineLevel="1" x14ac:dyDescent="0.15">
      <c r="B6171" s="7"/>
      <c r="C6171" s="91" t="s">
        <v>8</v>
      </c>
      <c r="D6171" s="91"/>
      <c r="E6171" s="91"/>
      <c r="F6171" s="92"/>
      <c r="G6171" s="92"/>
      <c r="H6171" s="92" t="s">
        <v>4</v>
      </c>
      <c r="I6171" s="92" t="s">
        <v>5</v>
      </c>
      <c r="J6171" s="92" t="s">
        <v>6</v>
      </c>
      <c r="K6171" s="92" t="s">
        <v>257</v>
      </c>
      <c r="L6171" s="92" t="s">
        <v>258</v>
      </c>
      <c r="M6171" s="92"/>
    </row>
    <row r="6172" spans="2:13" ht="10" hidden="1" customHeight="1" outlineLevel="1" x14ac:dyDescent="0.15">
      <c r="H6172" s="1"/>
      <c r="I6172" s="1"/>
      <c r="J6172" s="1"/>
      <c r="K6172" s="1"/>
      <c r="L6172" s="1"/>
    </row>
    <row r="6173" spans="2:13" ht="15" hidden="1" customHeight="1" outlineLevel="1" x14ac:dyDescent="0.15">
      <c r="D6173" s="9" t="s">
        <v>8</v>
      </c>
      <c r="F6173" s="1"/>
      <c r="H6173" s="99" t="str" cm="1">
        <f t="array" ref="H6173">IF(OR(E6174:E6175 = "!"), "Red alert = missing data","")</f>
        <v/>
      </c>
      <c r="I6173" s="1"/>
      <c r="J6173" s="1"/>
      <c r="K6173" s="1"/>
      <c r="L6173" s="1"/>
    </row>
    <row r="6174" spans="2:13" s="1" customFormat="1" ht="15" hidden="1" customHeight="1" outlineLevel="1" x14ac:dyDescent="0.15">
      <c r="B6174" s="7"/>
      <c r="D6174" s="59" t="s">
        <v>309</v>
      </c>
      <c r="E6174" s="61" t="str" cm="1">
        <f t="array" ref="E6174">IF(MAX((H6169:L6169&gt;=H6158:L6158) * (H6169:L6169 &lt;&gt; 0) * (H6174:L6174=0)) &gt;0, "!", "")</f>
        <v/>
      </c>
      <c r="F6174" s="8" t="s">
        <v>18</v>
      </c>
      <c r="H6174" s="23"/>
      <c r="I6174" s="23"/>
      <c r="J6174" s="23"/>
      <c r="K6174" s="23"/>
      <c r="L6174" s="23"/>
    </row>
    <row r="6175" spans="2:13" s="1" customFormat="1" ht="15" hidden="1" customHeight="1" outlineLevel="1" x14ac:dyDescent="0.15">
      <c r="B6175" s="7"/>
      <c r="D6175" s="59" t="s">
        <v>310</v>
      </c>
      <c r="E6175" s="61" t="str" cm="1">
        <f t="array" ref="E6175">IF(MAX((H6169:L6169&lt;H6158:L6158) * (H6169:L6169 &lt;&gt; 0) * (H6175:L6175=0)) &gt;0, "!", "")</f>
        <v/>
      </c>
      <c r="F6175" s="8" t="s">
        <v>18</v>
      </c>
      <c r="H6175" s="23"/>
      <c r="I6175" s="23"/>
      <c r="J6175" s="23"/>
      <c r="K6175" s="23"/>
      <c r="L6175" s="23"/>
    </row>
    <row r="6176" spans="2:13" s="1" customFormat="1" ht="15" hidden="1" customHeight="1" outlineLevel="1" x14ac:dyDescent="0.15">
      <c r="B6176" s="7"/>
      <c r="D6176" s="59" t="s">
        <v>305</v>
      </c>
      <c r="E6176"/>
      <c r="F6176" s="8" t="s">
        <v>18</v>
      </c>
      <c r="H6176" s="29">
        <f>H6174+IF(H6169&lt;H6158, H6175, 0)</f>
        <v>0</v>
      </c>
      <c r="I6176" s="29">
        <f>I6174+IF(I6169&lt;I6158, I6175, 0)</f>
        <v>0</v>
      </c>
      <c r="J6176" s="29">
        <f>J6174+IF(J6169&lt;J6158, J6175, 0)</f>
        <v>0</v>
      </c>
      <c r="K6176" s="29">
        <f>K6174+IF(K6169&lt;K6158, K6175, 0)</f>
        <v>0</v>
      </c>
      <c r="L6176" s="29">
        <f>L6174+IF(L6169&lt;L6158, L6175, 0)</f>
        <v>0</v>
      </c>
    </row>
    <row r="6177" spans="2:13" hidden="1" outlineLevel="1" x14ac:dyDescent="0.15">
      <c r="D6177" s="1"/>
      <c r="E6177" s="1"/>
      <c r="F6177" s="1"/>
      <c r="H6177" s="1"/>
      <c r="I6177" s="1"/>
      <c r="J6177" s="1"/>
      <c r="K6177" s="1"/>
      <c r="L6177" s="1"/>
    </row>
    <row r="6178" spans="2:13" s="1" customFormat="1" ht="18" hidden="1" customHeight="1" outlineLevel="1" x14ac:dyDescent="0.15">
      <c r="B6178" s="7"/>
      <c r="C6178" s="91" t="s">
        <v>10</v>
      </c>
      <c r="D6178" s="91"/>
      <c r="E6178" s="91"/>
      <c r="F6178" s="92"/>
      <c r="G6178" s="92"/>
      <c r="H6178" s="97" t="s">
        <v>4</v>
      </c>
      <c r="I6178" s="92" t="s">
        <v>5</v>
      </c>
      <c r="J6178" s="92" t="s">
        <v>6</v>
      </c>
      <c r="K6178" s="92" t="s">
        <v>257</v>
      </c>
      <c r="L6178" s="92" t="s">
        <v>258</v>
      </c>
      <c r="M6178" s="92"/>
    </row>
    <row r="6179" spans="2:13" ht="10" hidden="1" customHeight="1" outlineLevel="1" x14ac:dyDescent="0.15"/>
    <row r="6180" spans="2:13" s="1" customFormat="1" ht="15" hidden="1" customHeight="1" outlineLevel="1" x14ac:dyDescent="0.15">
      <c r="B6180" s="7"/>
      <c r="D6180" s="9" t="s">
        <v>17</v>
      </c>
      <c r="F6180" s="8" t="s">
        <v>9</v>
      </c>
      <c r="H6180" s="29">
        <f>H6176</f>
        <v>0</v>
      </c>
      <c r="I6180" s="29">
        <f>I6176</f>
        <v>0</v>
      </c>
      <c r="J6180" s="29">
        <f>J6176</f>
        <v>0</v>
      </c>
      <c r="K6180" s="29">
        <f>K6176</f>
        <v>0</v>
      </c>
      <c r="L6180" s="29">
        <f>L6176</f>
        <v>0</v>
      </c>
    </row>
    <row r="6181" spans="2:13" ht="4" hidden="1" customHeight="1" outlineLevel="1" x14ac:dyDescent="0.15">
      <c r="D6181" s="9"/>
      <c r="F6181" s="1"/>
      <c r="H6181" s="1"/>
      <c r="I6181" s="1"/>
      <c r="J6181" s="1"/>
      <c r="K6181" s="1"/>
      <c r="L6181" s="1"/>
    </row>
    <row r="6182" spans="2:13" s="1" customFormat="1" ht="15" hidden="1" customHeight="1" outlineLevel="1" x14ac:dyDescent="0.15">
      <c r="B6182" s="7"/>
      <c r="D6182" s="9" t="s">
        <v>249</v>
      </c>
      <c r="F6182" s="8" t="s">
        <v>9</v>
      </c>
      <c r="H6182" s="29">
        <f>IF(H6169&lt;H6158, H6175, 0)</f>
        <v>0</v>
      </c>
      <c r="I6182" s="29">
        <f>IF(I6169&lt;I6158, I6175, 0)</f>
        <v>0</v>
      </c>
      <c r="J6182" s="29">
        <f>IF(J6169&lt;J6158, J6175, 0)</f>
        <v>0</v>
      </c>
      <c r="K6182" s="29">
        <f>IF(K6169&lt;K6158, K6175, 0)</f>
        <v>0</v>
      </c>
      <c r="L6182" s="29">
        <f>IF(L6169&lt;L6158, L6175, 0)</f>
        <v>0</v>
      </c>
    </row>
    <row r="6183" spans="2:13" ht="4" hidden="1" customHeight="1" outlineLevel="1" x14ac:dyDescent="0.15">
      <c r="D6183" s="9"/>
      <c r="F6183" s="1"/>
      <c r="H6183" s="1"/>
      <c r="I6183" s="1"/>
      <c r="J6183" s="1"/>
      <c r="K6183" s="1"/>
      <c r="L6183" s="1"/>
    </row>
    <row r="6184" spans="2:13" s="1" customFormat="1" ht="15" hidden="1" customHeight="1" outlineLevel="1" x14ac:dyDescent="0.15">
      <c r="B6184" s="7"/>
      <c r="D6184" s="9" t="s">
        <v>11</v>
      </c>
      <c r="F6184" s="8" t="str">
        <f>ReportingCurrencyUnitLables</f>
        <v>USD 000s</v>
      </c>
      <c r="H6184" s="29">
        <f>H6158 * H6176 / 1000</f>
        <v>0</v>
      </c>
      <c r="I6184" s="29">
        <f>I6158 * I6176 / 1000</f>
        <v>0</v>
      </c>
      <c r="J6184" s="29">
        <f>J6158 * J6176 / 1000</f>
        <v>0</v>
      </c>
      <c r="K6184" s="29">
        <f>K6158 * K6176 / 1000</f>
        <v>0</v>
      </c>
      <c r="L6184" s="29">
        <f>L6158 * L6176 / 1000</f>
        <v>0</v>
      </c>
    </row>
    <row r="6185" spans="2:13" ht="4" hidden="1" customHeight="1" outlineLevel="1" x14ac:dyDescent="0.15">
      <c r="D6185" s="9"/>
      <c r="F6185" s="1"/>
      <c r="H6185" s="1"/>
      <c r="I6185" s="1"/>
      <c r="J6185" s="1"/>
      <c r="K6185" s="1"/>
      <c r="L6185" s="1"/>
    </row>
    <row r="6186" spans="2:13" s="1" customFormat="1" ht="15" hidden="1" customHeight="1" outlineLevel="1" x14ac:dyDescent="0.15">
      <c r="B6186" s="7"/>
      <c r="D6186" s="9" t="s">
        <v>13</v>
      </c>
      <c r="F6186" s="8" t="s">
        <v>14</v>
      </c>
      <c r="H6186" s="30">
        <f>IF(H6180=0,0,H6182 / H6180)</f>
        <v>0</v>
      </c>
      <c r="I6186" s="30">
        <f>IF(I6180=0,0,I6182 / I6180)</f>
        <v>0</v>
      </c>
      <c r="J6186" s="30">
        <f>IF(J6180=0,0,J6182 / J6180)</f>
        <v>0</v>
      </c>
      <c r="K6186" s="30">
        <f>IF(K6180=0,0,K6182 / K6180)</f>
        <v>0</v>
      </c>
      <c r="L6186" s="30">
        <f>IF(L6180=0,0,L6182 / L6180)</f>
        <v>0</v>
      </c>
    </row>
    <row r="6187" spans="2:13" ht="4" hidden="1" customHeight="1" outlineLevel="1" x14ac:dyDescent="0.15">
      <c r="D6187" s="9"/>
      <c r="F6187" s="1"/>
      <c r="H6187" s="1"/>
      <c r="I6187" s="1"/>
      <c r="J6187" s="1"/>
      <c r="K6187" s="1"/>
      <c r="L6187" s="1"/>
    </row>
    <row r="6188" spans="2:13" ht="15" hidden="1" customHeight="1" outlineLevel="1" x14ac:dyDescent="0.15">
      <c r="D6188" s="9" t="s">
        <v>302</v>
      </c>
      <c r="F6188" s="8" t="str">
        <f>ReportingCurrencyUnitLables</f>
        <v>USD 000s</v>
      </c>
      <c r="G6188" s="1"/>
      <c r="H6188" s="29">
        <f>MAX(0, H6158-H6169) * H6182 / 1000</f>
        <v>0</v>
      </c>
      <c r="I6188" s="29">
        <f t="shared" ref="I6188:L6188" si="199">MAX(0, I6158-I6169) * I6182 / 1000</f>
        <v>0</v>
      </c>
      <c r="J6188" s="29">
        <f t="shared" si="199"/>
        <v>0</v>
      </c>
      <c r="K6188" s="29">
        <f t="shared" si="199"/>
        <v>0</v>
      </c>
      <c r="L6188" s="29">
        <f t="shared" si="199"/>
        <v>0</v>
      </c>
    </row>
    <row r="6189" spans="2:13" ht="4" hidden="1" customHeight="1" outlineLevel="1" x14ac:dyDescent="0.15">
      <c r="D6189" s="9"/>
      <c r="F6189" s="1"/>
      <c r="H6189" s="1"/>
      <c r="I6189" s="1"/>
      <c r="J6189" s="1"/>
      <c r="K6189" s="1"/>
      <c r="L6189" s="1"/>
    </row>
    <row r="6190" spans="2:13" s="1" customFormat="1" ht="15" hidden="1" customHeight="1" outlineLevel="1" x14ac:dyDescent="0.15">
      <c r="B6190" s="7"/>
      <c r="D6190" s="9" t="s">
        <v>252</v>
      </c>
      <c r="F6190" s="8" t="s">
        <v>250</v>
      </c>
      <c r="H6190" s="30">
        <f>IF(H6184=0, 0, H6188/H6184)</f>
        <v>0</v>
      </c>
      <c r="I6190" s="30">
        <f>IF(I6184=0, 0, I6188/I6184)</f>
        <v>0</v>
      </c>
      <c r="J6190" s="30">
        <f>IF(J6184=0, 0, J6188/J6184)</f>
        <v>0</v>
      </c>
      <c r="K6190" s="30">
        <f>IF(K6184=0, 0, K6188/K6184)</f>
        <v>0</v>
      </c>
      <c r="L6190" s="30">
        <f>IF(L6184=0, 0, L6188/L6184)</f>
        <v>0</v>
      </c>
    </row>
    <row r="6191" spans="2:13" ht="4" hidden="1" customHeight="1" outlineLevel="1" x14ac:dyDescent="0.15">
      <c r="D6191" s="9"/>
      <c r="F6191" s="1"/>
      <c r="H6191" s="1"/>
      <c r="I6191" s="1"/>
      <c r="J6191" s="1"/>
      <c r="K6191" s="1"/>
      <c r="L6191" s="1"/>
    </row>
    <row r="6192" spans="2:13" s="1" customFormat="1" ht="15" hidden="1" customHeight="1" outlineLevel="1" x14ac:dyDescent="0.15">
      <c r="B6192" s="7"/>
      <c r="C6192" s="7"/>
      <c r="D6192" s="9" t="s">
        <v>251</v>
      </c>
      <c r="F6192" s="8" t="s">
        <v>259</v>
      </c>
      <c r="H6192" s="31"/>
      <c r="I6192" s="30">
        <f>IF(H6190=0, 0, -(I6190-H6190) / H6190)</f>
        <v>0</v>
      </c>
      <c r="J6192" s="30">
        <f>IF(I6190=0, 0, -(J6190-I6190) / I6190)</f>
        <v>0</v>
      </c>
      <c r="K6192" s="30">
        <f>IF(J6190=0, 0, -(K6190-J6190) / J6190)</f>
        <v>0</v>
      </c>
      <c r="L6192" s="30">
        <f>IF(K6190=0, 0, -(L6190-K6190) / K6190)</f>
        <v>0</v>
      </c>
    </row>
    <row r="6193" spans="2:14" hidden="1" outlineLevel="1" x14ac:dyDescent="0.15"/>
    <row r="6194" spans="2:14" s="1" customFormat="1" ht="18" hidden="1" customHeight="1" outlineLevel="1" x14ac:dyDescent="0.15">
      <c r="B6194" s="7"/>
      <c r="C6194" s="91" t="s">
        <v>241</v>
      </c>
      <c r="D6194" s="91"/>
      <c r="E6194" s="93">
        <f>IF(AND(J6145 = "Yes", OR(ISBLANK(Worker_Type_Filter), Worker_Type_Filter = H6150),
 OR(ISBLANK(Country_Filter), Country_Filter = J6150)), 1, 0)</f>
        <v>1</v>
      </c>
      <c r="F6194" s="92"/>
      <c r="G6194" s="92"/>
      <c r="H6194" s="92" t="s">
        <v>4</v>
      </c>
      <c r="I6194" s="92" t="s">
        <v>5</v>
      </c>
      <c r="J6194" s="92" t="s">
        <v>6</v>
      </c>
      <c r="K6194" s="92" t="s">
        <v>257</v>
      </c>
      <c r="L6194" s="92" t="s">
        <v>258</v>
      </c>
      <c r="M6194" s="92"/>
    </row>
    <row r="6195" spans="2:14" ht="10" hidden="1" customHeight="1" outlineLevel="1" x14ac:dyDescent="0.15">
      <c r="C6195" s="43" t="s">
        <v>248</v>
      </c>
    </row>
    <row r="6196" spans="2:14" ht="4" hidden="1" customHeight="1" outlineLevel="1" x14ac:dyDescent="0.15"/>
    <row r="6197" spans="2:14" s="1" customFormat="1" ht="15" hidden="1" customHeight="1" outlineLevel="1" x14ac:dyDescent="0.15">
      <c r="B6197" s="7"/>
      <c r="C6197" s="19">
        <v>1</v>
      </c>
      <c r="D6197" s="9" t="s">
        <v>17</v>
      </c>
      <c r="F6197" s="8" t="s">
        <v>9</v>
      </c>
      <c r="H6197" s="29">
        <f>H6180 * $E6194</f>
        <v>0</v>
      </c>
      <c r="I6197" s="29">
        <f>I6180 * $E6194</f>
        <v>0</v>
      </c>
      <c r="J6197" s="29">
        <f>J6180 * $E6194</f>
        <v>0</v>
      </c>
      <c r="K6197" s="29">
        <f>K6180 * $E6194</f>
        <v>0</v>
      </c>
      <c r="L6197" s="29">
        <f>L6180 * $E6194</f>
        <v>0</v>
      </c>
    </row>
    <row r="6198" spans="2:14" ht="4" hidden="1" customHeight="1" outlineLevel="1" x14ac:dyDescent="0.15">
      <c r="D6198" s="9"/>
      <c r="F6198" s="1"/>
      <c r="H6198" s="1"/>
      <c r="I6198" s="1"/>
      <c r="J6198" s="1"/>
      <c r="K6198" s="1"/>
      <c r="L6198" s="1"/>
    </row>
    <row r="6199" spans="2:14" s="1" customFormat="1" ht="15" hidden="1" customHeight="1" outlineLevel="1" x14ac:dyDescent="0.15">
      <c r="B6199" s="7"/>
      <c r="C6199" s="19">
        <v>2</v>
      </c>
      <c r="D6199" s="9" t="s">
        <v>249</v>
      </c>
      <c r="F6199" s="8" t="s">
        <v>9</v>
      </c>
      <c r="H6199" s="29">
        <f>H6182 * $E6194</f>
        <v>0</v>
      </c>
      <c r="I6199" s="29">
        <f>I6182 * $E6194</f>
        <v>0</v>
      </c>
      <c r="J6199" s="29">
        <f>J6182 * $E6194</f>
        <v>0</v>
      </c>
      <c r="K6199" s="29">
        <f>K6182 * $E6194</f>
        <v>0</v>
      </c>
      <c r="L6199" s="29">
        <f>L6182 * $E6194</f>
        <v>0</v>
      </c>
    </row>
    <row r="6200" spans="2:14" ht="4" hidden="1" customHeight="1" outlineLevel="1" x14ac:dyDescent="0.15">
      <c r="D6200" s="9"/>
      <c r="F6200" s="1"/>
      <c r="H6200" s="1"/>
      <c r="I6200" s="1"/>
      <c r="J6200" s="1"/>
      <c r="K6200" s="1"/>
      <c r="L6200" s="1"/>
    </row>
    <row r="6201" spans="2:14" s="1" customFormat="1" ht="15" hidden="1" customHeight="1" outlineLevel="1" x14ac:dyDescent="0.15">
      <c r="B6201" s="7"/>
      <c r="C6201" s="19">
        <v>3</v>
      </c>
      <c r="D6201" s="9" t="s">
        <v>11</v>
      </c>
      <c r="F6201" s="8" t="str">
        <f>ReportingCurrencyUnitLables</f>
        <v>USD 000s</v>
      </c>
      <c r="H6201" s="29">
        <f>H6184 * $E6194</f>
        <v>0</v>
      </c>
      <c r="I6201" s="29">
        <f>I6184 * $E6194</f>
        <v>0</v>
      </c>
      <c r="J6201" s="29">
        <f>J6184 * $E6194</f>
        <v>0</v>
      </c>
      <c r="K6201" s="29">
        <f>K6184 * $E6194</f>
        <v>0</v>
      </c>
      <c r="L6201" s="29">
        <f>L6184 * $E6194</f>
        <v>0</v>
      </c>
    </row>
    <row r="6202" spans="2:14" ht="4" hidden="1" customHeight="1" outlineLevel="1" x14ac:dyDescent="0.15">
      <c r="D6202" s="9"/>
      <c r="F6202" s="1"/>
      <c r="H6202" s="1"/>
      <c r="I6202" s="1"/>
      <c r="J6202" s="1"/>
      <c r="K6202" s="1"/>
      <c r="L6202" s="1"/>
    </row>
    <row r="6203" spans="2:14" s="1" customFormat="1" ht="15" hidden="1" customHeight="1" outlineLevel="1" x14ac:dyDescent="0.15">
      <c r="B6203" s="7"/>
      <c r="C6203" s="19">
        <v>4</v>
      </c>
      <c r="D6203" s="9" t="s">
        <v>256</v>
      </c>
      <c r="F6203" s="8" t="str">
        <f>ReportingCurrencyUnitLables</f>
        <v>USD 000s</v>
      </c>
      <c r="H6203" s="29">
        <f>H6188 * $E6194</f>
        <v>0</v>
      </c>
      <c r="I6203" s="29">
        <f>I6188 * $E6194</f>
        <v>0</v>
      </c>
      <c r="J6203" s="29">
        <f>J6188 * $E6194</f>
        <v>0</v>
      </c>
      <c r="K6203" s="29">
        <f>K6188 * $E6194</f>
        <v>0</v>
      </c>
      <c r="L6203" s="29">
        <f>L6188 * $E6194</f>
        <v>0</v>
      </c>
    </row>
    <row r="6204" spans="2:14" ht="4" hidden="1" customHeight="1" outlineLevel="1" x14ac:dyDescent="0.15">
      <c r="D6204" s="9"/>
      <c r="F6204" s="1"/>
      <c r="H6204" s="1"/>
      <c r="I6204" s="1"/>
      <c r="J6204" s="1"/>
      <c r="K6204" s="1"/>
      <c r="L6204" s="1"/>
    </row>
    <row r="6205" spans="2:14" ht="10" hidden="1" customHeight="1" outlineLevel="1" x14ac:dyDescent="0.15">
      <c r="B6205" s="44"/>
      <c r="C6205" s="41"/>
      <c r="D6205" s="41"/>
      <c r="E6205" s="41"/>
      <c r="F6205" s="41"/>
      <c r="G6205" s="41"/>
      <c r="H6205" s="41"/>
      <c r="I6205" s="45"/>
      <c r="J6205" s="45"/>
      <c r="K6205" s="45"/>
      <c r="L6205" s="41"/>
      <c r="M6205" s="41"/>
      <c r="N6205" s="1"/>
    </row>
  </sheetData>
  <sheetProtection sheet="1" formatRows="0"/>
  <conditionalFormatting sqref="A1:N1">
    <cfRule type="expression" dxfId="1002" priority="1337">
      <formula>COUNTIF($E:$E,"!")&gt;0</formula>
    </cfRule>
  </conditionalFormatting>
  <conditionalFormatting sqref="E28">
    <cfRule type="cellIs" dxfId="901" priority="1274" operator="equal">
      <formula>"!"</formula>
    </cfRule>
  </conditionalFormatting>
  <conditionalFormatting sqref="E36:E38">
    <cfRule type="cellIs" dxfId="900" priority="1205" operator="equal">
      <formula>"!"</formula>
    </cfRule>
  </conditionalFormatting>
  <conditionalFormatting sqref="E90">
    <cfRule type="cellIs" dxfId="899" priority="1192" operator="equal">
      <formula>"!"</formula>
    </cfRule>
  </conditionalFormatting>
  <conditionalFormatting sqref="E98:E100">
    <cfRule type="cellIs" dxfId="898" priority="1190" operator="equal">
      <formula>"!"</formula>
    </cfRule>
  </conditionalFormatting>
  <conditionalFormatting sqref="E152">
    <cfRule type="cellIs" dxfId="897" priority="1180" operator="equal">
      <formula>"!"</formula>
    </cfRule>
  </conditionalFormatting>
  <conditionalFormatting sqref="E160:E162">
    <cfRule type="cellIs" dxfId="896" priority="1178" operator="equal">
      <formula>"!"</formula>
    </cfRule>
  </conditionalFormatting>
  <conditionalFormatting sqref="E214">
    <cfRule type="cellIs" dxfId="895" priority="1168" operator="equal">
      <formula>"!"</formula>
    </cfRule>
  </conditionalFormatting>
  <conditionalFormatting sqref="E222:E224">
    <cfRule type="cellIs" dxfId="894" priority="1166" operator="equal">
      <formula>"!"</formula>
    </cfRule>
  </conditionalFormatting>
  <conditionalFormatting sqref="E276">
    <cfRule type="cellIs" dxfId="893" priority="1156" operator="equal">
      <formula>"!"</formula>
    </cfRule>
  </conditionalFormatting>
  <conditionalFormatting sqref="E284:E286">
    <cfRule type="cellIs" dxfId="892" priority="1154" operator="equal">
      <formula>"!"</formula>
    </cfRule>
  </conditionalFormatting>
  <conditionalFormatting sqref="E338">
    <cfRule type="cellIs" dxfId="891" priority="1144" operator="equal">
      <formula>"!"</formula>
    </cfRule>
  </conditionalFormatting>
  <conditionalFormatting sqref="E346:E348">
    <cfRule type="cellIs" dxfId="890" priority="1142" operator="equal">
      <formula>"!"</formula>
    </cfRule>
  </conditionalFormatting>
  <conditionalFormatting sqref="E400">
    <cfRule type="cellIs" dxfId="889" priority="1132" operator="equal">
      <formula>"!"</formula>
    </cfRule>
  </conditionalFormatting>
  <conditionalFormatting sqref="E408:E410">
    <cfRule type="cellIs" dxfId="888" priority="1130" operator="equal">
      <formula>"!"</formula>
    </cfRule>
  </conditionalFormatting>
  <conditionalFormatting sqref="E462">
    <cfRule type="cellIs" dxfId="887" priority="1120" operator="equal">
      <formula>"!"</formula>
    </cfRule>
  </conditionalFormatting>
  <conditionalFormatting sqref="E470:E472">
    <cfRule type="cellIs" dxfId="886" priority="1118" operator="equal">
      <formula>"!"</formula>
    </cfRule>
  </conditionalFormatting>
  <conditionalFormatting sqref="E524">
    <cfRule type="cellIs" dxfId="885" priority="1108" operator="equal">
      <formula>"!"</formula>
    </cfRule>
  </conditionalFormatting>
  <conditionalFormatting sqref="E532:E534">
    <cfRule type="cellIs" dxfId="884" priority="1106" operator="equal">
      <formula>"!"</formula>
    </cfRule>
  </conditionalFormatting>
  <conditionalFormatting sqref="E586">
    <cfRule type="cellIs" dxfId="883" priority="1096" operator="equal">
      <formula>"!"</formula>
    </cfRule>
  </conditionalFormatting>
  <conditionalFormatting sqref="E594:E596">
    <cfRule type="cellIs" dxfId="882" priority="1094" operator="equal">
      <formula>"!"</formula>
    </cfRule>
  </conditionalFormatting>
  <conditionalFormatting sqref="E648">
    <cfRule type="cellIs" dxfId="881" priority="1084" operator="equal">
      <formula>"!"</formula>
    </cfRule>
  </conditionalFormatting>
  <conditionalFormatting sqref="E656:E658">
    <cfRule type="cellIs" dxfId="880" priority="1082" operator="equal">
      <formula>"!"</formula>
    </cfRule>
  </conditionalFormatting>
  <conditionalFormatting sqref="E710">
    <cfRule type="cellIs" dxfId="879" priority="1072" operator="equal">
      <formula>"!"</formula>
    </cfRule>
  </conditionalFormatting>
  <conditionalFormatting sqref="E718:E720">
    <cfRule type="cellIs" dxfId="878" priority="1070" operator="equal">
      <formula>"!"</formula>
    </cfRule>
  </conditionalFormatting>
  <conditionalFormatting sqref="E772">
    <cfRule type="cellIs" dxfId="877" priority="1060" operator="equal">
      <formula>"!"</formula>
    </cfRule>
  </conditionalFormatting>
  <conditionalFormatting sqref="E780:E782">
    <cfRule type="cellIs" dxfId="876" priority="1058" operator="equal">
      <formula>"!"</formula>
    </cfRule>
  </conditionalFormatting>
  <conditionalFormatting sqref="E834">
    <cfRule type="cellIs" dxfId="875" priority="1048" operator="equal">
      <formula>"!"</formula>
    </cfRule>
  </conditionalFormatting>
  <conditionalFormatting sqref="E842:E844">
    <cfRule type="cellIs" dxfId="874" priority="1046" operator="equal">
      <formula>"!"</formula>
    </cfRule>
  </conditionalFormatting>
  <conditionalFormatting sqref="E896">
    <cfRule type="cellIs" dxfId="873" priority="1036" operator="equal">
      <formula>"!"</formula>
    </cfRule>
  </conditionalFormatting>
  <conditionalFormatting sqref="E904:E906">
    <cfRule type="cellIs" dxfId="872" priority="1034" operator="equal">
      <formula>"!"</formula>
    </cfRule>
  </conditionalFormatting>
  <conditionalFormatting sqref="E958">
    <cfRule type="cellIs" dxfId="871" priority="1024" operator="equal">
      <formula>"!"</formula>
    </cfRule>
  </conditionalFormatting>
  <conditionalFormatting sqref="E966:E968">
    <cfRule type="cellIs" dxfId="870" priority="1022" operator="equal">
      <formula>"!"</formula>
    </cfRule>
  </conditionalFormatting>
  <conditionalFormatting sqref="E1020">
    <cfRule type="cellIs" dxfId="869" priority="1012" operator="equal">
      <formula>"!"</formula>
    </cfRule>
  </conditionalFormatting>
  <conditionalFormatting sqref="E1028:E1030">
    <cfRule type="cellIs" dxfId="868" priority="1010" operator="equal">
      <formula>"!"</formula>
    </cfRule>
  </conditionalFormatting>
  <conditionalFormatting sqref="E1082">
    <cfRule type="cellIs" dxfId="867" priority="1000" operator="equal">
      <formula>"!"</formula>
    </cfRule>
  </conditionalFormatting>
  <conditionalFormatting sqref="E1090:E1092">
    <cfRule type="cellIs" dxfId="866" priority="998" operator="equal">
      <formula>"!"</formula>
    </cfRule>
  </conditionalFormatting>
  <conditionalFormatting sqref="E1144">
    <cfRule type="cellIs" dxfId="865" priority="988" operator="equal">
      <formula>"!"</formula>
    </cfRule>
  </conditionalFormatting>
  <conditionalFormatting sqref="E1152:E1154">
    <cfRule type="cellIs" dxfId="864" priority="986" operator="equal">
      <formula>"!"</formula>
    </cfRule>
  </conditionalFormatting>
  <conditionalFormatting sqref="E1206">
    <cfRule type="cellIs" dxfId="863" priority="976" operator="equal">
      <formula>"!"</formula>
    </cfRule>
  </conditionalFormatting>
  <conditionalFormatting sqref="E1214:E1216">
    <cfRule type="cellIs" dxfId="862" priority="974" operator="equal">
      <formula>"!"</formula>
    </cfRule>
  </conditionalFormatting>
  <conditionalFormatting sqref="E1268">
    <cfRule type="cellIs" dxfId="861" priority="964" operator="equal">
      <formula>"!"</formula>
    </cfRule>
  </conditionalFormatting>
  <conditionalFormatting sqref="E1276:E1278">
    <cfRule type="cellIs" dxfId="860" priority="962" operator="equal">
      <formula>"!"</formula>
    </cfRule>
  </conditionalFormatting>
  <conditionalFormatting sqref="E1330">
    <cfRule type="cellIs" dxfId="859" priority="952" operator="equal">
      <formula>"!"</formula>
    </cfRule>
  </conditionalFormatting>
  <conditionalFormatting sqref="E1338:E1340">
    <cfRule type="cellIs" dxfId="858" priority="950" operator="equal">
      <formula>"!"</formula>
    </cfRule>
  </conditionalFormatting>
  <conditionalFormatting sqref="E1392">
    <cfRule type="cellIs" dxfId="857" priority="940" operator="equal">
      <formula>"!"</formula>
    </cfRule>
  </conditionalFormatting>
  <conditionalFormatting sqref="E1400:E1402">
    <cfRule type="cellIs" dxfId="856" priority="938" operator="equal">
      <formula>"!"</formula>
    </cfRule>
  </conditionalFormatting>
  <conditionalFormatting sqref="E1454">
    <cfRule type="cellIs" dxfId="855" priority="928" operator="equal">
      <formula>"!"</formula>
    </cfRule>
  </conditionalFormatting>
  <conditionalFormatting sqref="E1462:E1464">
    <cfRule type="cellIs" dxfId="854" priority="926" operator="equal">
      <formula>"!"</formula>
    </cfRule>
  </conditionalFormatting>
  <conditionalFormatting sqref="E1516">
    <cfRule type="cellIs" dxfId="853" priority="916" operator="equal">
      <formula>"!"</formula>
    </cfRule>
  </conditionalFormatting>
  <conditionalFormatting sqref="E1524:E1526">
    <cfRule type="cellIs" dxfId="852" priority="914" operator="equal">
      <formula>"!"</formula>
    </cfRule>
  </conditionalFormatting>
  <conditionalFormatting sqref="E1578">
    <cfRule type="cellIs" dxfId="851" priority="904" operator="equal">
      <formula>"!"</formula>
    </cfRule>
  </conditionalFormatting>
  <conditionalFormatting sqref="E1586:E1588">
    <cfRule type="cellIs" dxfId="850" priority="902" operator="equal">
      <formula>"!"</formula>
    </cfRule>
  </conditionalFormatting>
  <conditionalFormatting sqref="E1640">
    <cfRule type="cellIs" dxfId="849" priority="892" operator="equal">
      <formula>"!"</formula>
    </cfRule>
  </conditionalFormatting>
  <conditionalFormatting sqref="E1648:E1650">
    <cfRule type="cellIs" dxfId="848" priority="890" operator="equal">
      <formula>"!"</formula>
    </cfRule>
  </conditionalFormatting>
  <conditionalFormatting sqref="E1702">
    <cfRule type="cellIs" dxfId="847" priority="880" operator="equal">
      <formula>"!"</formula>
    </cfRule>
  </conditionalFormatting>
  <conditionalFormatting sqref="E1710:E1712">
    <cfRule type="cellIs" dxfId="846" priority="878" operator="equal">
      <formula>"!"</formula>
    </cfRule>
  </conditionalFormatting>
  <conditionalFormatting sqref="E1764">
    <cfRule type="cellIs" dxfId="845" priority="868" operator="equal">
      <formula>"!"</formula>
    </cfRule>
  </conditionalFormatting>
  <conditionalFormatting sqref="E1772:E1774">
    <cfRule type="cellIs" dxfId="844" priority="866" operator="equal">
      <formula>"!"</formula>
    </cfRule>
  </conditionalFormatting>
  <conditionalFormatting sqref="E1826">
    <cfRule type="cellIs" dxfId="843" priority="856" operator="equal">
      <formula>"!"</formula>
    </cfRule>
  </conditionalFormatting>
  <conditionalFormatting sqref="E1834:E1836">
    <cfRule type="cellIs" dxfId="842" priority="854" operator="equal">
      <formula>"!"</formula>
    </cfRule>
  </conditionalFormatting>
  <conditionalFormatting sqref="E1888">
    <cfRule type="cellIs" dxfId="841" priority="844" operator="equal">
      <formula>"!"</formula>
    </cfRule>
  </conditionalFormatting>
  <conditionalFormatting sqref="E1896:E1898">
    <cfRule type="cellIs" dxfId="840" priority="842" operator="equal">
      <formula>"!"</formula>
    </cfRule>
  </conditionalFormatting>
  <conditionalFormatting sqref="E1950">
    <cfRule type="cellIs" dxfId="839" priority="832" operator="equal">
      <formula>"!"</formula>
    </cfRule>
  </conditionalFormatting>
  <conditionalFormatting sqref="E1958:E1960">
    <cfRule type="cellIs" dxfId="838" priority="830" operator="equal">
      <formula>"!"</formula>
    </cfRule>
  </conditionalFormatting>
  <conditionalFormatting sqref="E2012">
    <cfRule type="cellIs" dxfId="837" priority="820" operator="equal">
      <formula>"!"</formula>
    </cfRule>
  </conditionalFormatting>
  <conditionalFormatting sqref="E2020:E2022">
    <cfRule type="cellIs" dxfId="836" priority="818" operator="equal">
      <formula>"!"</formula>
    </cfRule>
  </conditionalFormatting>
  <conditionalFormatting sqref="E2074">
    <cfRule type="cellIs" dxfId="835" priority="808" operator="equal">
      <formula>"!"</formula>
    </cfRule>
  </conditionalFormatting>
  <conditionalFormatting sqref="E2082:E2084">
    <cfRule type="cellIs" dxfId="834" priority="806" operator="equal">
      <formula>"!"</formula>
    </cfRule>
  </conditionalFormatting>
  <conditionalFormatting sqref="E2136">
    <cfRule type="cellIs" dxfId="833" priority="796" operator="equal">
      <formula>"!"</formula>
    </cfRule>
  </conditionalFormatting>
  <conditionalFormatting sqref="E2144:E2146">
    <cfRule type="cellIs" dxfId="832" priority="794" operator="equal">
      <formula>"!"</formula>
    </cfRule>
  </conditionalFormatting>
  <conditionalFormatting sqref="E2198">
    <cfRule type="cellIs" dxfId="831" priority="784" operator="equal">
      <formula>"!"</formula>
    </cfRule>
  </conditionalFormatting>
  <conditionalFormatting sqref="E2206:E2208">
    <cfRule type="cellIs" dxfId="830" priority="782" operator="equal">
      <formula>"!"</formula>
    </cfRule>
  </conditionalFormatting>
  <conditionalFormatting sqref="E2260">
    <cfRule type="cellIs" dxfId="829" priority="772" operator="equal">
      <formula>"!"</formula>
    </cfRule>
  </conditionalFormatting>
  <conditionalFormatting sqref="E2268:E2270">
    <cfRule type="cellIs" dxfId="828" priority="770" operator="equal">
      <formula>"!"</formula>
    </cfRule>
  </conditionalFormatting>
  <conditionalFormatting sqref="E2322">
    <cfRule type="cellIs" dxfId="827" priority="760" operator="equal">
      <formula>"!"</formula>
    </cfRule>
  </conditionalFormatting>
  <conditionalFormatting sqref="E2330:E2332">
    <cfRule type="cellIs" dxfId="826" priority="758" operator="equal">
      <formula>"!"</formula>
    </cfRule>
  </conditionalFormatting>
  <conditionalFormatting sqref="E2384">
    <cfRule type="cellIs" dxfId="825" priority="748" operator="equal">
      <formula>"!"</formula>
    </cfRule>
  </conditionalFormatting>
  <conditionalFormatting sqref="E2392:E2394">
    <cfRule type="cellIs" dxfId="824" priority="746" operator="equal">
      <formula>"!"</formula>
    </cfRule>
  </conditionalFormatting>
  <conditionalFormatting sqref="E2446">
    <cfRule type="cellIs" dxfId="823" priority="736" operator="equal">
      <formula>"!"</formula>
    </cfRule>
  </conditionalFormatting>
  <conditionalFormatting sqref="E2454:E2456">
    <cfRule type="cellIs" dxfId="822" priority="734" operator="equal">
      <formula>"!"</formula>
    </cfRule>
  </conditionalFormatting>
  <conditionalFormatting sqref="E2508">
    <cfRule type="cellIs" dxfId="821" priority="724" operator="equal">
      <formula>"!"</formula>
    </cfRule>
  </conditionalFormatting>
  <conditionalFormatting sqref="E2516:E2518">
    <cfRule type="cellIs" dxfId="820" priority="722" operator="equal">
      <formula>"!"</formula>
    </cfRule>
  </conditionalFormatting>
  <conditionalFormatting sqref="E2570">
    <cfRule type="cellIs" dxfId="819" priority="712" operator="equal">
      <formula>"!"</formula>
    </cfRule>
  </conditionalFormatting>
  <conditionalFormatting sqref="E2578:E2580">
    <cfRule type="cellIs" dxfId="818" priority="710" operator="equal">
      <formula>"!"</formula>
    </cfRule>
  </conditionalFormatting>
  <conditionalFormatting sqref="E2632">
    <cfRule type="cellIs" dxfId="817" priority="700" operator="equal">
      <formula>"!"</formula>
    </cfRule>
  </conditionalFormatting>
  <conditionalFormatting sqref="E2640:E2642">
    <cfRule type="cellIs" dxfId="816" priority="698" operator="equal">
      <formula>"!"</formula>
    </cfRule>
  </conditionalFormatting>
  <conditionalFormatting sqref="E2694">
    <cfRule type="cellIs" dxfId="815" priority="688" operator="equal">
      <formula>"!"</formula>
    </cfRule>
  </conditionalFormatting>
  <conditionalFormatting sqref="E2702:E2704">
    <cfRule type="cellIs" dxfId="814" priority="686" operator="equal">
      <formula>"!"</formula>
    </cfRule>
  </conditionalFormatting>
  <conditionalFormatting sqref="E2756">
    <cfRule type="cellIs" dxfId="813" priority="676" operator="equal">
      <formula>"!"</formula>
    </cfRule>
  </conditionalFormatting>
  <conditionalFormatting sqref="E2764:E2766">
    <cfRule type="cellIs" dxfId="812" priority="674" operator="equal">
      <formula>"!"</formula>
    </cfRule>
  </conditionalFormatting>
  <conditionalFormatting sqref="E2818">
    <cfRule type="cellIs" dxfId="811" priority="664" operator="equal">
      <formula>"!"</formula>
    </cfRule>
  </conditionalFormatting>
  <conditionalFormatting sqref="E2826:E2828">
    <cfRule type="cellIs" dxfId="810" priority="662" operator="equal">
      <formula>"!"</formula>
    </cfRule>
  </conditionalFormatting>
  <conditionalFormatting sqref="E2880">
    <cfRule type="cellIs" dxfId="809" priority="652" operator="equal">
      <formula>"!"</formula>
    </cfRule>
  </conditionalFormatting>
  <conditionalFormatting sqref="E2888:E2890">
    <cfRule type="cellIs" dxfId="808" priority="650" operator="equal">
      <formula>"!"</formula>
    </cfRule>
  </conditionalFormatting>
  <conditionalFormatting sqref="E2942">
    <cfRule type="cellIs" dxfId="807" priority="640" operator="equal">
      <formula>"!"</formula>
    </cfRule>
  </conditionalFormatting>
  <conditionalFormatting sqref="E2950:E2952">
    <cfRule type="cellIs" dxfId="806" priority="638" operator="equal">
      <formula>"!"</formula>
    </cfRule>
  </conditionalFormatting>
  <conditionalFormatting sqref="E3004">
    <cfRule type="cellIs" dxfId="805" priority="628" operator="equal">
      <formula>"!"</formula>
    </cfRule>
  </conditionalFormatting>
  <conditionalFormatting sqref="E3012:E3014">
    <cfRule type="cellIs" dxfId="804" priority="626" operator="equal">
      <formula>"!"</formula>
    </cfRule>
  </conditionalFormatting>
  <conditionalFormatting sqref="E3066">
    <cfRule type="cellIs" dxfId="803" priority="616" operator="equal">
      <formula>"!"</formula>
    </cfRule>
  </conditionalFormatting>
  <conditionalFormatting sqref="E3074:E3076">
    <cfRule type="cellIs" dxfId="802" priority="614" operator="equal">
      <formula>"!"</formula>
    </cfRule>
  </conditionalFormatting>
  <conditionalFormatting sqref="E3128">
    <cfRule type="cellIs" dxfId="801" priority="604" operator="equal">
      <formula>"!"</formula>
    </cfRule>
  </conditionalFormatting>
  <conditionalFormatting sqref="E3136:E3138">
    <cfRule type="cellIs" dxfId="800" priority="602" operator="equal">
      <formula>"!"</formula>
    </cfRule>
  </conditionalFormatting>
  <conditionalFormatting sqref="E3190">
    <cfRule type="cellIs" dxfId="799" priority="592" operator="equal">
      <formula>"!"</formula>
    </cfRule>
  </conditionalFormatting>
  <conditionalFormatting sqref="E3198:E3200">
    <cfRule type="cellIs" dxfId="798" priority="590" operator="equal">
      <formula>"!"</formula>
    </cfRule>
  </conditionalFormatting>
  <conditionalFormatting sqref="E3252">
    <cfRule type="cellIs" dxfId="797" priority="580" operator="equal">
      <formula>"!"</formula>
    </cfRule>
  </conditionalFormatting>
  <conditionalFormatting sqref="E3260:E3262">
    <cfRule type="cellIs" dxfId="796" priority="578" operator="equal">
      <formula>"!"</formula>
    </cfRule>
  </conditionalFormatting>
  <conditionalFormatting sqref="E3314">
    <cfRule type="cellIs" dxfId="795" priority="568" operator="equal">
      <formula>"!"</formula>
    </cfRule>
  </conditionalFormatting>
  <conditionalFormatting sqref="E3322:E3324">
    <cfRule type="cellIs" dxfId="794" priority="566" operator="equal">
      <formula>"!"</formula>
    </cfRule>
  </conditionalFormatting>
  <conditionalFormatting sqref="E3376">
    <cfRule type="cellIs" dxfId="793" priority="556" operator="equal">
      <formula>"!"</formula>
    </cfRule>
  </conditionalFormatting>
  <conditionalFormatting sqref="E3384:E3386">
    <cfRule type="cellIs" dxfId="792" priority="554" operator="equal">
      <formula>"!"</formula>
    </cfRule>
  </conditionalFormatting>
  <conditionalFormatting sqref="E3438">
    <cfRule type="cellIs" dxfId="791" priority="544" operator="equal">
      <formula>"!"</formula>
    </cfRule>
  </conditionalFormatting>
  <conditionalFormatting sqref="E3446:E3448">
    <cfRule type="cellIs" dxfId="790" priority="542" operator="equal">
      <formula>"!"</formula>
    </cfRule>
  </conditionalFormatting>
  <conditionalFormatting sqref="E3500">
    <cfRule type="cellIs" dxfId="789" priority="532" operator="equal">
      <formula>"!"</formula>
    </cfRule>
  </conditionalFormatting>
  <conditionalFormatting sqref="E3508:E3510">
    <cfRule type="cellIs" dxfId="788" priority="530" operator="equal">
      <formula>"!"</formula>
    </cfRule>
  </conditionalFormatting>
  <conditionalFormatting sqref="E3562">
    <cfRule type="cellIs" dxfId="787" priority="520" operator="equal">
      <formula>"!"</formula>
    </cfRule>
  </conditionalFormatting>
  <conditionalFormatting sqref="E3570:E3572">
    <cfRule type="cellIs" dxfId="786" priority="518" operator="equal">
      <formula>"!"</formula>
    </cfRule>
  </conditionalFormatting>
  <conditionalFormatting sqref="E3624">
    <cfRule type="cellIs" dxfId="785" priority="508" operator="equal">
      <formula>"!"</formula>
    </cfRule>
  </conditionalFormatting>
  <conditionalFormatting sqref="E3632:E3634">
    <cfRule type="cellIs" dxfId="784" priority="506" operator="equal">
      <formula>"!"</formula>
    </cfRule>
  </conditionalFormatting>
  <conditionalFormatting sqref="E3686">
    <cfRule type="cellIs" dxfId="783" priority="496" operator="equal">
      <formula>"!"</formula>
    </cfRule>
  </conditionalFormatting>
  <conditionalFormatting sqref="E3694:E3696">
    <cfRule type="cellIs" dxfId="782" priority="494" operator="equal">
      <formula>"!"</formula>
    </cfRule>
  </conditionalFormatting>
  <conditionalFormatting sqref="E3748">
    <cfRule type="cellIs" dxfId="781" priority="484" operator="equal">
      <formula>"!"</formula>
    </cfRule>
  </conditionalFormatting>
  <conditionalFormatting sqref="E3756:E3758">
    <cfRule type="cellIs" dxfId="780" priority="482" operator="equal">
      <formula>"!"</formula>
    </cfRule>
  </conditionalFormatting>
  <conditionalFormatting sqref="E3810">
    <cfRule type="cellIs" dxfId="779" priority="472" operator="equal">
      <formula>"!"</formula>
    </cfRule>
  </conditionalFormatting>
  <conditionalFormatting sqref="E3818:E3820">
    <cfRule type="cellIs" dxfId="778" priority="470" operator="equal">
      <formula>"!"</formula>
    </cfRule>
  </conditionalFormatting>
  <conditionalFormatting sqref="E3872">
    <cfRule type="cellIs" dxfId="777" priority="460" operator="equal">
      <formula>"!"</formula>
    </cfRule>
  </conditionalFormatting>
  <conditionalFormatting sqref="E3880:E3882">
    <cfRule type="cellIs" dxfId="776" priority="458" operator="equal">
      <formula>"!"</formula>
    </cfRule>
  </conditionalFormatting>
  <conditionalFormatting sqref="E3934">
    <cfRule type="cellIs" dxfId="775" priority="448" operator="equal">
      <formula>"!"</formula>
    </cfRule>
  </conditionalFormatting>
  <conditionalFormatting sqref="E3942:E3944">
    <cfRule type="cellIs" dxfId="774" priority="446" operator="equal">
      <formula>"!"</formula>
    </cfRule>
  </conditionalFormatting>
  <conditionalFormatting sqref="E3996">
    <cfRule type="cellIs" dxfId="773" priority="436" operator="equal">
      <formula>"!"</formula>
    </cfRule>
  </conditionalFormatting>
  <conditionalFormatting sqref="E4004:E4006">
    <cfRule type="cellIs" dxfId="772" priority="434" operator="equal">
      <formula>"!"</formula>
    </cfRule>
  </conditionalFormatting>
  <conditionalFormatting sqref="E4058">
    <cfRule type="cellIs" dxfId="771" priority="424" operator="equal">
      <formula>"!"</formula>
    </cfRule>
  </conditionalFormatting>
  <conditionalFormatting sqref="E4066:E4068">
    <cfRule type="cellIs" dxfId="770" priority="422" operator="equal">
      <formula>"!"</formula>
    </cfRule>
  </conditionalFormatting>
  <conditionalFormatting sqref="E4120">
    <cfRule type="cellIs" dxfId="769" priority="412" operator="equal">
      <formula>"!"</formula>
    </cfRule>
  </conditionalFormatting>
  <conditionalFormatting sqref="E4128:E4130">
    <cfRule type="cellIs" dxfId="768" priority="410" operator="equal">
      <formula>"!"</formula>
    </cfRule>
  </conditionalFormatting>
  <conditionalFormatting sqref="E4182">
    <cfRule type="cellIs" dxfId="767" priority="400" operator="equal">
      <formula>"!"</formula>
    </cfRule>
  </conditionalFormatting>
  <conditionalFormatting sqref="E4190:E4192">
    <cfRule type="cellIs" dxfId="766" priority="398" operator="equal">
      <formula>"!"</formula>
    </cfRule>
  </conditionalFormatting>
  <conditionalFormatting sqref="E4244">
    <cfRule type="cellIs" dxfId="765" priority="388" operator="equal">
      <formula>"!"</formula>
    </cfRule>
  </conditionalFormatting>
  <conditionalFormatting sqref="E4252:E4254">
    <cfRule type="cellIs" dxfId="764" priority="386" operator="equal">
      <formula>"!"</formula>
    </cfRule>
  </conditionalFormatting>
  <conditionalFormatting sqref="E4306">
    <cfRule type="cellIs" dxfId="763" priority="376" operator="equal">
      <formula>"!"</formula>
    </cfRule>
  </conditionalFormatting>
  <conditionalFormatting sqref="E4314:E4316">
    <cfRule type="cellIs" dxfId="762" priority="374" operator="equal">
      <formula>"!"</formula>
    </cfRule>
  </conditionalFormatting>
  <conditionalFormatting sqref="E4368">
    <cfRule type="cellIs" dxfId="761" priority="364" operator="equal">
      <formula>"!"</formula>
    </cfRule>
  </conditionalFormatting>
  <conditionalFormatting sqref="E4376:E4378">
    <cfRule type="cellIs" dxfId="760" priority="362" operator="equal">
      <formula>"!"</formula>
    </cfRule>
  </conditionalFormatting>
  <conditionalFormatting sqref="E4430">
    <cfRule type="cellIs" dxfId="759" priority="352" operator="equal">
      <formula>"!"</formula>
    </cfRule>
  </conditionalFormatting>
  <conditionalFormatting sqref="E4438:E4440">
    <cfRule type="cellIs" dxfId="758" priority="350" operator="equal">
      <formula>"!"</formula>
    </cfRule>
  </conditionalFormatting>
  <conditionalFormatting sqref="E4492">
    <cfRule type="cellIs" dxfId="757" priority="340" operator="equal">
      <formula>"!"</formula>
    </cfRule>
  </conditionalFormatting>
  <conditionalFormatting sqref="E4500:E4502">
    <cfRule type="cellIs" dxfId="756" priority="338" operator="equal">
      <formula>"!"</formula>
    </cfRule>
  </conditionalFormatting>
  <conditionalFormatting sqref="E4554">
    <cfRule type="cellIs" dxfId="755" priority="328" operator="equal">
      <formula>"!"</formula>
    </cfRule>
  </conditionalFormatting>
  <conditionalFormatting sqref="E4562:E4564">
    <cfRule type="cellIs" dxfId="754" priority="326" operator="equal">
      <formula>"!"</formula>
    </cfRule>
  </conditionalFormatting>
  <conditionalFormatting sqref="E4616">
    <cfRule type="cellIs" dxfId="753" priority="316" operator="equal">
      <formula>"!"</formula>
    </cfRule>
  </conditionalFormatting>
  <conditionalFormatting sqref="E4624:E4626">
    <cfRule type="cellIs" dxfId="752" priority="314" operator="equal">
      <formula>"!"</formula>
    </cfRule>
  </conditionalFormatting>
  <conditionalFormatting sqref="E4678">
    <cfRule type="cellIs" dxfId="751" priority="304" operator="equal">
      <formula>"!"</formula>
    </cfRule>
  </conditionalFormatting>
  <conditionalFormatting sqref="E4686:E4688">
    <cfRule type="cellIs" dxfId="750" priority="302" operator="equal">
      <formula>"!"</formula>
    </cfRule>
  </conditionalFormatting>
  <conditionalFormatting sqref="E4740">
    <cfRule type="cellIs" dxfId="749" priority="292" operator="equal">
      <formula>"!"</formula>
    </cfRule>
  </conditionalFormatting>
  <conditionalFormatting sqref="E4748:E4750">
    <cfRule type="cellIs" dxfId="748" priority="290" operator="equal">
      <formula>"!"</formula>
    </cfRule>
  </conditionalFormatting>
  <conditionalFormatting sqref="E4802">
    <cfRule type="cellIs" dxfId="747" priority="280" operator="equal">
      <formula>"!"</formula>
    </cfRule>
  </conditionalFormatting>
  <conditionalFormatting sqref="E4810:E4812">
    <cfRule type="cellIs" dxfId="746" priority="278" operator="equal">
      <formula>"!"</formula>
    </cfRule>
  </conditionalFormatting>
  <conditionalFormatting sqref="E4864">
    <cfRule type="cellIs" dxfId="745" priority="268" operator="equal">
      <formula>"!"</formula>
    </cfRule>
  </conditionalFormatting>
  <conditionalFormatting sqref="E4872:E4874">
    <cfRule type="cellIs" dxfId="744" priority="266" operator="equal">
      <formula>"!"</formula>
    </cfRule>
  </conditionalFormatting>
  <conditionalFormatting sqref="E4926">
    <cfRule type="cellIs" dxfId="743" priority="256" operator="equal">
      <formula>"!"</formula>
    </cfRule>
  </conditionalFormatting>
  <conditionalFormatting sqref="E4934:E4936">
    <cfRule type="cellIs" dxfId="742" priority="254" operator="equal">
      <formula>"!"</formula>
    </cfRule>
  </conditionalFormatting>
  <conditionalFormatting sqref="E4988">
    <cfRule type="cellIs" dxfId="741" priority="244" operator="equal">
      <formula>"!"</formula>
    </cfRule>
  </conditionalFormatting>
  <conditionalFormatting sqref="E4996:E4998">
    <cfRule type="cellIs" dxfId="740" priority="242" operator="equal">
      <formula>"!"</formula>
    </cfRule>
  </conditionalFormatting>
  <conditionalFormatting sqref="E5050">
    <cfRule type="cellIs" dxfId="739" priority="232" operator="equal">
      <formula>"!"</formula>
    </cfRule>
  </conditionalFormatting>
  <conditionalFormatting sqref="E5058:E5060">
    <cfRule type="cellIs" dxfId="738" priority="230" operator="equal">
      <formula>"!"</formula>
    </cfRule>
  </conditionalFormatting>
  <conditionalFormatting sqref="E5112">
    <cfRule type="cellIs" dxfId="737" priority="220" operator="equal">
      <formula>"!"</formula>
    </cfRule>
  </conditionalFormatting>
  <conditionalFormatting sqref="E5120:E5122">
    <cfRule type="cellIs" dxfId="736" priority="218" operator="equal">
      <formula>"!"</formula>
    </cfRule>
  </conditionalFormatting>
  <conditionalFormatting sqref="E5174">
    <cfRule type="cellIs" dxfId="735" priority="208" operator="equal">
      <formula>"!"</formula>
    </cfRule>
  </conditionalFormatting>
  <conditionalFormatting sqref="E5182:E5184">
    <cfRule type="cellIs" dxfId="734" priority="206" operator="equal">
      <formula>"!"</formula>
    </cfRule>
  </conditionalFormatting>
  <conditionalFormatting sqref="E5236">
    <cfRule type="cellIs" dxfId="733" priority="196" operator="equal">
      <formula>"!"</formula>
    </cfRule>
  </conditionalFormatting>
  <conditionalFormatting sqref="E5244:E5246">
    <cfRule type="cellIs" dxfId="732" priority="194" operator="equal">
      <formula>"!"</formula>
    </cfRule>
  </conditionalFormatting>
  <conditionalFormatting sqref="E5298">
    <cfRule type="cellIs" dxfId="731" priority="184" operator="equal">
      <formula>"!"</formula>
    </cfRule>
  </conditionalFormatting>
  <conditionalFormatting sqref="E5306:E5308">
    <cfRule type="cellIs" dxfId="730" priority="182" operator="equal">
      <formula>"!"</formula>
    </cfRule>
  </conditionalFormatting>
  <conditionalFormatting sqref="E5360">
    <cfRule type="cellIs" dxfId="729" priority="172" operator="equal">
      <formula>"!"</formula>
    </cfRule>
  </conditionalFormatting>
  <conditionalFormatting sqref="E5368:E5370">
    <cfRule type="cellIs" dxfId="728" priority="170" operator="equal">
      <formula>"!"</formula>
    </cfRule>
  </conditionalFormatting>
  <conditionalFormatting sqref="E5422">
    <cfRule type="cellIs" dxfId="727" priority="160" operator="equal">
      <formula>"!"</formula>
    </cfRule>
  </conditionalFormatting>
  <conditionalFormatting sqref="E5430:E5432">
    <cfRule type="cellIs" dxfId="726" priority="158" operator="equal">
      <formula>"!"</formula>
    </cfRule>
  </conditionalFormatting>
  <conditionalFormatting sqref="E5484">
    <cfRule type="cellIs" dxfId="725" priority="148" operator="equal">
      <formula>"!"</formula>
    </cfRule>
  </conditionalFormatting>
  <conditionalFormatting sqref="E5492:E5494">
    <cfRule type="cellIs" dxfId="724" priority="146" operator="equal">
      <formula>"!"</formula>
    </cfRule>
  </conditionalFormatting>
  <conditionalFormatting sqref="E5546">
    <cfRule type="cellIs" dxfId="723" priority="136" operator="equal">
      <formula>"!"</formula>
    </cfRule>
  </conditionalFormatting>
  <conditionalFormatting sqref="E5554:E5556">
    <cfRule type="cellIs" dxfId="722" priority="134" operator="equal">
      <formula>"!"</formula>
    </cfRule>
  </conditionalFormatting>
  <conditionalFormatting sqref="E5608">
    <cfRule type="cellIs" dxfId="721" priority="124" operator="equal">
      <formula>"!"</formula>
    </cfRule>
  </conditionalFormatting>
  <conditionalFormatting sqref="E5616:E5618">
    <cfRule type="cellIs" dxfId="720" priority="122" operator="equal">
      <formula>"!"</formula>
    </cfRule>
  </conditionalFormatting>
  <conditionalFormatting sqref="E5670">
    <cfRule type="cellIs" dxfId="719" priority="112" operator="equal">
      <formula>"!"</formula>
    </cfRule>
  </conditionalFormatting>
  <conditionalFormatting sqref="E5678:E5680">
    <cfRule type="cellIs" dxfId="718" priority="110" operator="equal">
      <formula>"!"</formula>
    </cfRule>
  </conditionalFormatting>
  <conditionalFormatting sqref="E5732">
    <cfRule type="cellIs" dxfId="717" priority="100" operator="equal">
      <formula>"!"</formula>
    </cfRule>
  </conditionalFormatting>
  <conditionalFormatting sqref="E5740:E5742">
    <cfRule type="cellIs" dxfId="716" priority="98" operator="equal">
      <formula>"!"</formula>
    </cfRule>
  </conditionalFormatting>
  <conditionalFormatting sqref="E5794">
    <cfRule type="cellIs" dxfId="715" priority="88" operator="equal">
      <formula>"!"</formula>
    </cfRule>
  </conditionalFormatting>
  <conditionalFormatting sqref="E5802:E5804">
    <cfRule type="cellIs" dxfId="714" priority="86" operator="equal">
      <formula>"!"</formula>
    </cfRule>
  </conditionalFormatting>
  <conditionalFormatting sqref="E5856">
    <cfRule type="cellIs" dxfId="713" priority="76" operator="equal">
      <formula>"!"</formula>
    </cfRule>
  </conditionalFormatting>
  <conditionalFormatting sqref="E5864:E5866">
    <cfRule type="cellIs" dxfId="712" priority="74" operator="equal">
      <formula>"!"</formula>
    </cfRule>
  </conditionalFormatting>
  <conditionalFormatting sqref="E5918">
    <cfRule type="cellIs" dxfId="711" priority="64" operator="equal">
      <formula>"!"</formula>
    </cfRule>
  </conditionalFormatting>
  <conditionalFormatting sqref="E5926:E5928">
    <cfRule type="cellIs" dxfId="710" priority="62" operator="equal">
      <formula>"!"</formula>
    </cfRule>
  </conditionalFormatting>
  <conditionalFormatting sqref="E5980">
    <cfRule type="cellIs" dxfId="709" priority="52" operator="equal">
      <formula>"!"</formula>
    </cfRule>
  </conditionalFormatting>
  <conditionalFormatting sqref="E5988:E5990">
    <cfRule type="cellIs" dxfId="708" priority="50" operator="equal">
      <formula>"!"</formula>
    </cfRule>
  </conditionalFormatting>
  <conditionalFormatting sqref="E6042">
    <cfRule type="cellIs" dxfId="707" priority="40" operator="equal">
      <formula>"!"</formula>
    </cfRule>
  </conditionalFormatting>
  <conditionalFormatting sqref="E6050:E6052">
    <cfRule type="cellIs" dxfId="706" priority="38" operator="equal">
      <formula>"!"</formula>
    </cfRule>
  </conditionalFormatting>
  <conditionalFormatting sqref="E6104">
    <cfRule type="cellIs" dxfId="705" priority="28" operator="equal">
      <formula>"!"</formula>
    </cfRule>
  </conditionalFormatting>
  <conditionalFormatting sqref="E6112:E6114">
    <cfRule type="cellIs" dxfId="704" priority="26" operator="equal">
      <formula>"!"</formula>
    </cfRule>
  </conditionalFormatting>
  <conditionalFormatting sqref="E6166">
    <cfRule type="cellIs" dxfId="703" priority="16" operator="equal">
      <formula>"!"</formula>
    </cfRule>
  </conditionalFormatting>
  <conditionalFormatting sqref="E6174:E6176">
    <cfRule type="cellIs" dxfId="702" priority="14" operator="equal">
      <formula>"!"</formula>
    </cfRule>
  </conditionalFormatting>
  <conditionalFormatting sqref="H7">
    <cfRule type="cellIs" dxfId="701" priority="1352" operator="equal">
      <formula>"!"</formula>
    </cfRule>
  </conditionalFormatting>
  <conditionalFormatting sqref="H69">
    <cfRule type="cellIs" dxfId="700" priority="1193" operator="equal">
      <formula>"!"</formula>
    </cfRule>
  </conditionalFormatting>
  <conditionalFormatting sqref="H131">
    <cfRule type="cellIs" dxfId="699" priority="1181" operator="equal">
      <formula>"!"</formula>
    </cfRule>
  </conditionalFormatting>
  <conditionalFormatting sqref="H193">
    <cfRule type="cellIs" dxfId="698" priority="1169" operator="equal">
      <formula>"!"</formula>
    </cfRule>
  </conditionalFormatting>
  <conditionalFormatting sqref="H255">
    <cfRule type="cellIs" dxfId="697" priority="1157" operator="equal">
      <formula>"!"</formula>
    </cfRule>
  </conditionalFormatting>
  <conditionalFormatting sqref="H317">
    <cfRule type="cellIs" dxfId="696" priority="1145" operator="equal">
      <formula>"!"</formula>
    </cfRule>
  </conditionalFormatting>
  <conditionalFormatting sqref="H379">
    <cfRule type="cellIs" dxfId="695" priority="1133" operator="equal">
      <formula>"!"</formula>
    </cfRule>
  </conditionalFormatting>
  <conditionalFormatting sqref="H441">
    <cfRule type="cellIs" dxfId="694" priority="1121" operator="equal">
      <formula>"!"</formula>
    </cfRule>
  </conditionalFormatting>
  <conditionalFormatting sqref="H503">
    <cfRule type="cellIs" dxfId="693" priority="1109" operator="equal">
      <formula>"!"</formula>
    </cfRule>
  </conditionalFormatting>
  <conditionalFormatting sqref="H565">
    <cfRule type="cellIs" dxfId="692" priority="1097" operator="equal">
      <formula>"!"</formula>
    </cfRule>
  </conditionalFormatting>
  <conditionalFormatting sqref="H627">
    <cfRule type="cellIs" dxfId="691" priority="1085" operator="equal">
      <formula>"!"</formula>
    </cfRule>
  </conditionalFormatting>
  <conditionalFormatting sqref="H689">
    <cfRule type="cellIs" dxfId="690" priority="1073" operator="equal">
      <formula>"!"</formula>
    </cfRule>
  </conditionalFormatting>
  <conditionalFormatting sqref="H751">
    <cfRule type="cellIs" dxfId="689" priority="1061" operator="equal">
      <formula>"!"</formula>
    </cfRule>
  </conditionalFormatting>
  <conditionalFormatting sqref="H813">
    <cfRule type="cellIs" dxfId="688" priority="1049" operator="equal">
      <formula>"!"</formula>
    </cfRule>
  </conditionalFormatting>
  <conditionalFormatting sqref="H875">
    <cfRule type="cellIs" dxfId="687" priority="1037" operator="equal">
      <formula>"!"</formula>
    </cfRule>
  </conditionalFormatting>
  <conditionalFormatting sqref="H937">
    <cfRule type="cellIs" dxfId="686" priority="1025" operator="equal">
      <formula>"!"</formula>
    </cfRule>
  </conditionalFormatting>
  <conditionalFormatting sqref="H999">
    <cfRule type="cellIs" dxfId="685" priority="1013" operator="equal">
      <formula>"!"</formula>
    </cfRule>
  </conditionalFormatting>
  <conditionalFormatting sqref="H1061">
    <cfRule type="cellIs" dxfId="684" priority="1001" operator="equal">
      <formula>"!"</formula>
    </cfRule>
  </conditionalFormatting>
  <conditionalFormatting sqref="H1123">
    <cfRule type="cellIs" dxfId="683" priority="989" operator="equal">
      <formula>"!"</formula>
    </cfRule>
  </conditionalFormatting>
  <conditionalFormatting sqref="H1185">
    <cfRule type="cellIs" dxfId="682" priority="977" operator="equal">
      <formula>"!"</formula>
    </cfRule>
  </conditionalFormatting>
  <conditionalFormatting sqref="H1247">
    <cfRule type="cellIs" dxfId="681" priority="965" operator="equal">
      <formula>"!"</formula>
    </cfRule>
  </conditionalFormatting>
  <conditionalFormatting sqref="H1309">
    <cfRule type="cellIs" dxfId="680" priority="953" operator="equal">
      <formula>"!"</formula>
    </cfRule>
  </conditionalFormatting>
  <conditionalFormatting sqref="H1371">
    <cfRule type="cellIs" dxfId="679" priority="941" operator="equal">
      <formula>"!"</formula>
    </cfRule>
  </conditionalFormatting>
  <conditionalFormatting sqref="H1433">
    <cfRule type="cellIs" dxfId="678" priority="929" operator="equal">
      <formula>"!"</formula>
    </cfRule>
  </conditionalFormatting>
  <conditionalFormatting sqref="H1495">
    <cfRule type="cellIs" dxfId="677" priority="917" operator="equal">
      <formula>"!"</formula>
    </cfRule>
  </conditionalFormatting>
  <conditionalFormatting sqref="H1557">
    <cfRule type="cellIs" dxfId="676" priority="905" operator="equal">
      <formula>"!"</formula>
    </cfRule>
  </conditionalFormatting>
  <conditionalFormatting sqref="H1619">
    <cfRule type="cellIs" dxfId="675" priority="893" operator="equal">
      <formula>"!"</formula>
    </cfRule>
  </conditionalFormatting>
  <conditionalFormatting sqref="H1681">
    <cfRule type="cellIs" dxfId="674" priority="881" operator="equal">
      <formula>"!"</formula>
    </cfRule>
  </conditionalFormatting>
  <conditionalFormatting sqref="H1743">
    <cfRule type="cellIs" dxfId="673" priority="869" operator="equal">
      <formula>"!"</formula>
    </cfRule>
  </conditionalFormatting>
  <conditionalFormatting sqref="H1805">
    <cfRule type="cellIs" dxfId="672" priority="857" operator="equal">
      <formula>"!"</formula>
    </cfRule>
  </conditionalFormatting>
  <conditionalFormatting sqref="H1867">
    <cfRule type="cellIs" dxfId="671" priority="845" operator="equal">
      <formula>"!"</formula>
    </cfRule>
  </conditionalFormatting>
  <conditionalFormatting sqref="H1929">
    <cfRule type="cellIs" dxfId="670" priority="833" operator="equal">
      <formula>"!"</formula>
    </cfRule>
  </conditionalFormatting>
  <conditionalFormatting sqref="H1991">
    <cfRule type="cellIs" dxfId="669" priority="821" operator="equal">
      <formula>"!"</formula>
    </cfRule>
  </conditionalFormatting>
  <conditionalFormatting sqref="H2053">
    <cfRule type="cellIs" dxfId="668" priority="809" operator="equal">
      <formula>"!"</formula>
    </cfRule>
  </conditionalFormatting>
  <conditionalFormatting sqref="H2115">
    <cfRule type="cellIs" dxfId="667" priority="797" operator="equal">
      <formula>"!"</formula>
    </cfRule>
  </conditionalFormatting>
  <conditionalFormatting sqref="H2177">
    <cfRule type="cellIs" dxfId="666" priority="785" operator="equal">
      <formula>"!"</formula>
    </cfRule>
  </conditionalFormatting>
  <conditionalFormatting sqref="H2239">
    <cfRule type="cellIs" dxfId="665" priority="773" operator="equal">
      <formula>"!"</formula>
    </cfRule>
  </conditionalFormatting>
  <conditionalFormatting sqref="H2301">
    <cfRule type="cellIs" dxfId="664" priority="761" operator="equal">
      <formula>"!"</formula>
    </cfRule>
  </conditionalFormatting>
  <conditionalFormatting sqref="H2363">
    <cfRule type="cellIs" dxfId="663" priority="749" operator="equal">
      <formula>"!"</formula>
    </cfRule>
  </conditionalFormatting>
  <conditionalFormatting sqref="H2425">
    <cfRule type="cellIs" dxfId="662" priority="737" operator="equal">
      <formula>"!"</formula>
    </cfRule>
  </conditionalFormatting>
  <conditionalFormatting sqref="H2487">
    <cfRule type="cellIs" dxfId="661" priority="725" operator="equal">
      <formula>"!"</formula>
    </cfRule>
  </conditionalFormatting>
  <conditionalFormatting sqref="H2549">
    <cfRule type="cellIs" dxfId="660" priority="713" operator="equal">
      <formula>"!"</formula>
    </cfRule>
  </conditionalFormatting>
  <conditionalFormatting sqref="H2611">
    <cfRule type="cellIs" dxfId="659" priority="701" operator="equal">
      <formula>"!"</formula>
    </cfRule>
  </conditionalFormatting>
  <conditionalFormatting sqref="H2673">
    <cfRule type="cellIs" dxfId="658" priority="689" operator="equal">
      <formula>"!"</formula>
    </cfRule>
  </conditionalFormatting>
  <conditionalFormatting sqref="H2735">
    <cfRule type="cellIs" dxfId="657" priority="677" operator="equal">
      <formula>"!"</formula>
    </cfRule>
  </conditionalFormatting>
  <conditionalFormatting sqref="H2797">
    <cfRule type="cellIs" dxfId="656" priority="665" operator="equal">
      <formula>"!"</formula>
    </cfRule>
  </conditionalFormatting>
  <conditionalFormatting sqref="H2859">
    <cfRule type="cellIs" dxfId="655" priority="653" operator="equal">
      <formula>"!"</formula>
    </cfRule>
  </conditionalFormatting>
  <conditionalFormatting sqref="H2921">
    <cfRule type="cellIs" dxfId="654" priority="641" operator="equal">
      <formula>"!"</formula>
    </cfRule>
  </conditionalFormatting>
  <conditionalFormatting sqref="H2983">
    <cfRule type="cellIs" dxfId="653" priority="629" operator="equal">
      <formula>"!"</formula>
    </cfRule>
  </conditionalFormatting>
  <conditionalFormatting sqref="H3045">
    <cfRule type="cellIs" dxfId="652" priority="617" operator="equal">
      <formula>"!"</formula>
    </cfRule>
  </conditionalFormatting>
  <conditionalFormatting sqref="H3107">
    <cfRule type="cellIs" dxfId="651" priority="605" operator="equal">
      <formula>"!"</formula>
    </cfRule>
  </conditionalFormatting>
  <conditionalFormatting sqref="H3169">
    <cfRule type="cellIs" dxfId="650" priority="593" operator="equal">
      <formula>"!"</formula>
    </cfRule>
  </conditionalFormatting>
  <conditionalFormatting sqref="H3231">
    <cfRule type="cellIs" dxfId="649" priority="581" operator="equal">
      <formula>"!"</formula>
    </cfRule>
  </conditionalFormatting>
  <conditionalFormatting sqref="H3293">
    <cfRule type="cellIs" dxfId="648" priority="569" operator="equal">
      <formula>"!"</formula>
    </cfRule>
  </conditionalFormatting>
  <conditionalFormatting sqref="H3355">
    <cfRule type="cellIs" dxfId="647" priority="557" operator="equal">
      <formula>"!"</formula>
    </cfRule>
  </conditionalFormatting>
  <conditionalFormatting sqref="H3417">
    <cfRule type="cellIs" dxfId="646" priority="545" operator="equal">
      <formula>"!"</formula>
    </cfRule>
  </conditionalFormatting>
  <conditionalFormatting sqref="H3479">
    <cfRule type="cellIs" dxfId="645" priority="533" operator="equal">
      <formula>"!"</formula>
    </cfRule>
  </conditionalFormatting>
  <conditionalFormatting sqref="H3541">
    <cfRule type="cellIs" dxfId="644" priority="521" operator="equal">
      <formula>"!"</formula>
    </cfRule>
  </conditionalFormatting>
  <conditionalFormatting sqref="H3603">
    <cfRule type="cellIs" dxfId="643" priority="509" operator="equal">
      <formula>"!"</formula>
    </cfRule>
  </conditionalFormatting>
  <conditionalFormatting sqref="H3665">
    <cfRule type="cellIs" dxfId="642" priority="497" operator="equal">
      <formula>"!"</formula>
    </cfRule>
  </conditionalFormatting>
  <conditionalFormatting sqref="H3727">
    <cfRule type="cellIs" dxfId="641" priority="485" operator="equal">
      <formula>"!"</formula>
    </cfRule>
  </conditionalFormatting>
  <conditionalFormatting sqref="H3789">
    <cfRule type="cellIs" dxfId="640" priority="473" operator="equal">
      <formula>"!"</formula>
    </cfRule>
  </conditionalFormatting>
  <conditionalFormatting sqref="H3851">
    <cfRule type="cellIs" dxfId="639" priority="461" operator="equal">
      <formula>"!"</formula>
    </cfRule>
  </conditionalFormatting>
  <conditionalFormatting sqref="H3913">
    <cfRule type="cellIs" dxfId="638" priority="449" operator="equal">
      <formula>"!"</formula>
    </cfRule>
  </conditionalFormatting>
  <conditionalFormatting sqref="H3975">
    <cfRule type="cellIs" dxfId="637" priority="437" operator="equal">
      <formula>"!"</formula>
    </cfRule>
  </conditionalFormatting>
  <conditionalFormatting sqref="H4037">
    <cfRule type="cellIs" dxfId="636" priority="425" operator="equal">
      <formula>"!"</formula>
    </cfRule>
  </conditionalFormatting>
  <conditionalFormatting sqref="H4099">
    <cfRule type="cellIs" dxfId="635" priority="413" operator="equal">
      <formula>"!"</formula>
    </cfRule>
  </conditionalFormatting>
  <conditionalFormatting sqref="H4161">
    <cfRule type="cellIs" dxfId="634" priority="401" operator="equal">
      <formula>"!"</formula>
    </cfRule>
  </conditionalFormatting>
  <conditionalFormatting sqref="H4223">
    <cfRule type="cellIs" dxfId="633" priority="389" operator="equal">
      <formula>"!"</formula>
    </cfRule>
  </conditionalFormatting>
  <conditionalFormatting sqref="H4285">
    <cfRule type="cellIs" dxfId="632" priority="377" operator="equal">
      <formula>"!"</formula>
    </cfRule>
  </conditionalFormatting>
  <conditionalFormatting sqref="H4347">
    <cfRule type="cellIs" dxfId="631" priority="365" operator="equal">
      <formula>"!"</formula>
    </cfRule>
  </conditionalFormatting>
  <conditionalFormatting sqref="H4409">
    <cfRule type="cellIs" dxfId="630" priority="353" operator="equal">
      <formula>"!"</formula>
    </cfRule>
  </conditionalFormatting>
  <conditionalFormatting sqref="H4471">
    <cfRule type="cellIs" dxfId="629" priority="341" operator="equal">
      <formula>"!"</formula>
    </cfRule>
  </conditionalFormatting>
  <conditionalFormatting sqref="H4533">
    <cfRule type="cellIs" dxfId="628" priority="329" operator="equal">
      <formula>"!"</formula>
    </cfRule>
  </conditionalFormatting>
  <conditionalFormatting sqref="H4595">
    <cfRule type="cellIs" dxfId="627" priority="317" operator="equal">
      <formula>"!"</formula>
    </cfRule>
  </conditionalFormatting>
  <conditionalFormatting sqref="H4657">
    <cfRule type="cellIs" dxfId="626" priority="305" operator="equal">
      <formula>"!"</formula>
    </cfRule>
  </conditionalFormatting>
  <conditionalFormatting sqref="H4719">
    <cfRule type="cellIs" dxfId="625" priority="293" operator="equal">
      <formula>"!"</formula>
    </cfRule>
  </conditionalFormatting>
  <conditionalFormatting sqref="H4781">
    <cfRule type="cellIs" dxfId="624" priority="281" operator="equal">
      <formula>"!"</formula>
    </cfRule>
  </conditionalFormatting>
  <conditionalFormatting sqref="H4843">
    <cfRule type="cellIs" dxfId="623" priority="269" operator="equal">
      <formula>"!"</formula>
    </cfRule>
  </conditionalFormatting>
  <conditionalFormatting sqref="H4905">
    <cfRule type="cellIs" dxfId="622" priority="257" operator="equal">
      <formula>"!"</formula>
    </cfRule>
  </conditionalFormatting>
  <conditionalFormatting sqref="H4967">
    <cfRule type="cellIs" dxfId="621" priority="245" operator="equal">
      <formula>"!"</formula>
    </cfRule>
  </conditionalFormatting>
  <conditionalFormatting sqref="H5029">
    <cfRule type="cellIs" dxfId="620" priority="233" operator="equal">
      <formula>"!"</formula>
    </cfRule>
  </conditionalFormatting>
  <conditionalFormatting sqref="H5091">
    <cfRule type="cellIs" dxfId="619" priority="221" operator="equal">
      <formula>"!"</formula>
    </cfRule>
  </conditionalFormatting>
  <conditionalFormatting sqref="H5153">
    <cfRule type="cellIs" dxfId="618" priority="209" operator="equal">
      <formula>"!"</formula>
    </cfRule>
  </conditionalFormatting>
  <conditionalFormatting sqref="H5215">
    <cfRule type="cellIs" dxfId="617" priority="197" operator="equal">
      <formula>"!"</formula>
    </cfRule>
  </conditionalFormatting>
  <conditionalFormatting sqref="H5277">
    <cfRule type="cellIs" dxfId="616" priority="185" operator="equal">
      <formula>"!"</formula>
    </cfRule>
  </conditionalFormatting>
  <conditionalFormatting sqref="H5339">
    <cfRule type="cellIs" dxfId="615" priority="173" operator="equal">
      <formula>"!"</formula>
    </cfRule>
  </conditionalFormatting>
  <conditionalFormatting sqref="H5401">
    <cfRule type="cellIs" dxfId="614" priority="161" operator="equal">
      <formula>"!"</formula>
    </cfRule>
  </conditionalFormatting>
  <conditionalFormatting sqref="H5463">
    <cfRule type="cellIs" dxfId="613" priority="149" operator="equal">
      <formula>"!"</formula>
    </cfRule>
  </conditionalFormatting>
  <conditionalFormatting sqref="H5525">
    <cfRule type="cellIs" dxfId="612" priority="137" operator="equal">
      <formula>"!"</formula>
    </cfRule>
  </conditionalFormatting>
  <conditionalFormatting sqref="H5587">
    <cfRule type="cellIs" dxfId="611" priority="125" operator="equal">
      <formula>"!"</formula>
    </cfRule>
  </conditionalFormatting>
  <conditionalFormatting sqref="H5649">
    <cfRule type="cellIs" dxfId="610" priority="113" operator="equal">
      <formula>"!"</formula>
    </cfRule>
  </conditionalFormatting>
  <conditionalFormatting sqref="H5711">
    <cfRule type="cellIs" dxfId="609" priority="101" operator="equal">
      <formula>"!"</formula>
    </cfRule>
  </conditionalFormatting>
  <conditionalFormatting sqref="H5773">
    <cfRule type="cellIs" dxfId="608" priority="89" operator="equal">
      <formula>"!"</formula>
    </cfRule>
  </conditionalFormatting>
  <conditionalFormatting sqref="H5835">
    <cfRule type="cellIs" dxfId="607" priority="77" operator="equal">
      <formula>"!"</formula>
    </cfRule>
  </conditionalFormatting>
  <conditionalFormatting sqref="H5897">
    <cfRule type="cellIs" dxfId="606" priority="65" operator="equal">
      <formula>"!"</formula>
    </cfRule>
  </conditionalFormatting>
  <conditionalFormatting sqref="H5959">
    <cfRule type="cellIs" dxfId="605" priority="53" operator="equal">
      <formula>"!"</formula>
    </cfRule>
  </conditionalFormatting>
  <conditionalFormatting sqref="H6021">
    <cfRule type="cellIs" dxfId="604" priority="41" operator="equal">
      <formula>"!"</formula>
    </cfRule>
  </conditionalFormatting>
  <conditionalFormatting sqref="H6083">
    <cfRule type="cellIs" dxfId="603" priority="29" operator="equal">
      <formula>"!"</formula>
    </cfRule>
  </conditionalFormatting>
  <conditionalFormatting sqref="H6145">
    <cfRule type="cellIs" dxfId="602" priority="17" operator="equal">
      <formula>"!"</formula>
    </cfRule>
  </conditionalFormatting>
  <conditionalFormatting sqref="H31:L31">
    <cfRule type="cellIs" dxfId="601" priority="1272" operator="greaterThanOrEqual">
      <formula>H20</formula>
    </cfRule>
  </conditionalFormatting>
  <conditionalFormatting sqref="H36:L36">
    <cfRule type="expression" dxfId="600" priority="1361">
      <formula>AND(H31&gt;=H20, H20&gt;0, H36=0)</formula>
    </cfRule>
  </conditionalFormatting>
  <conditionalFormatting sqref="H37:L37">
    <cfRule type="expression" dxfId="599" priority="1363">
      <formula>(H31&gt;=H20)</formula>
    </cfRule>
    <cfRule type="expression" dxfId="598" priority="1362">
      <formula>AND(H31&lt;H20, H37=0)</formula>
    </cfRule>
  </conditionalFormatting>
  <conditionalFormatting sqref="H93:L93">
    <cfRule type="cellIs" dxfId="597" priority="1191" operator="greaterThanOrEqual">
      <formula>H82</formula>
    </cfRule>
  </conditionalFormatting>
  <conditionalFormatting sqref="H98:L98">
    <cfRule type="expression" dxfId="596" priority="1198">
      <formula>AND(H93&gt;=H82, H82&gt;0, H98=0)</formula>
    </cfRule>
  </conditionalFormatting>
  <conditionalFormatting sqref="H99:L99">
    <cfRule type="expression" dxfId="595" priority="1200">
      <formula>(H93&gt;=H82)</formula>
    </cfRule>
    <cfRule type="expression" dxfId="594" priority="1199">
      <formula>AND(H93&lt;H82, H99=0)</formula>
    </cfRule>
  </conditionalFormatting>
  <conditionalFormatting sqref="H155:L155">
    <cfRule type="cellIs" dxfId="593" priority="1179" operator="greaterThanOrEqual">
      <formula>H144</formula>
    </cfRule>
  </conditionalFormatting>
  <conditionalFormatting sqref="H160:L160">
    <cfRule type="expression" dxfId="592" priority="1186">
      <formula>AND(H155&gt;=H144, H144&gt;0, H160=0)</formula>
    </cfRule>
  </conditionalFormatting>
  <conditionalFormatting sqref="H161:L161">
    <cfRule type="expression" dxfId="591" priority="1187">
      <formula>AND(H155&lt;H144, H161=0)</formula>
    </cfRule>
    <cfRule type="expression" dxfId="590" priority="1188">
      <formula>(H155&gt;=H144)</formula>
    </cfRule>
  </conditionalFormatting>
  <conditionalFormatting sqref="H217:L217">
    <cfRule type="cellIs" dxfId="589" priority="1167" operator="greaterThanOrEqual">
      <formula>H206</formula>
    </cfRule>
  </conditionalFormatting>
  <conditionalFormatting sqref="H222:L222">
    <cfRule type="expression" dxfId="588" priority="1174">
      <formula>AND(H217&gt;=H206, H206&gt;0, H222=0)</formula>
    </cfRule>
  </conditionalFormatting>
  <conditionalFormatting sqref="H223:L223">
    <cfRule type="expression" dxfId="587" priority="1176">
      <formula>(H217&gt;=H206)</formula>
    </cfRule>
    <cfRule type="expression" dxfId="586" priority="1175">
      <formula>AND(H217&lt;H206, H223=0)</formula>
    </cfRule>
  </conditionalFormatting>
  <conditionalFormatting sqref="H279:L279">
    <cfRule type="cellIs" dxfId="585" priority="1155" operator="greaterThanOrEqual">
      <formula>H268</formula>
    </cfRule>
  </conditionalFormatting>
  <conditionalFormatting sqref="H284:L284">
    <cfRule type="expression" dxfId="584" priority="1162">
      <formula>AND(H279&gt;=H268, H268&gt;0, H284=0)</formula>
    </cfRule>
  </conditionalFormatting>
  <conditionalFormatting sqref="H285:L285">
    <cfRule type="expression" dxfId="583" priority="1163">
      <formula>AND(H279&lt;H268, H285=0)</formula>
    </cfRule>
    <cfRule type="expression" dxfId="582" priority="1164">
      <formula>(H279&gt;=H268)</formula>
    </cfRule>
  </conditionalFormatting>
  <conditionalFormatting sqref="H341:L341">
    <cfRule type="cellIs" dxfId="581" priority="1143" operator="greaterThanOrEqual">
      <formula>H330</formula>
    </cfRule>
  </conditionalFormatting>
  <conditionalFormatting sqref="H346:L346">
    <cfRule type="expression" dxfId="580" priority="1150">
      <formula>AND(H341&gt;=H330, H330&gt;0, H346=0)</formula>
    </cfRule>
  </conditionalFormatting>
  <conditionalFormatting sqref="H347:L347">
    <cfRule type="expression" dxfId="579" priority="1151">
      <formula>AND(H341&lt;H330, H347=0)</formula>
    </cfRule>
    <cfRule type="expression" dxfId="578" priority="1152">
      <formula>(H341&gt;=H330)</formula>
    </cfRule>
  </conditionalFormatting>
  <conditionalFormatting sqref="H403:L403">
    <cfRule type="cellIs" dxfId="577" priority="1131" operator="greaterThanOrEqual">
      <formula>H392</formula>
    </cfRule>
  </conditionalFormatting>
  <conditionalFormatting sqref="H408:L408">
    <cfRule type="expression" dxfId="576" priority="1138">
      <formula>AND(H403&gt;=H392, H392&gt;0, H408=0)</formula>
    </cfRule>
  </conditionalFormatting>
  <conditionalFormatting sqref="H409:L409">
    <cfRule type="expression" dxfId="575" priority="1140">
      <formula>(H403&gt;=H392)</formula>
    </cfRule>
    <cfRule type="expression" dxfId="574" priority="1139">
      <formula>AND(H403&lt;H392, H409=0)</formula>
    </cfRule>
  </conditionalFormatting>
  <conditionalFormatting sqref="H465:L465">
    <cfRule type="cellIs" dxfId="573" priority="1119" operator="greaterThanOrEqual">
      <formula>H454</formula>
    </cfRule>
  </conditionalFormatting>
  <conditionalFormatting sqref="H470:L470">
    <cfRule type="expression" dxfId="572" priority="1126">
      <formula>AND(H465&gt;=H454, H454&gt;0, H470=0)</formula>
    </cfRule>
  </conditionalFormatting>
  <conditionalFormatting sqref="H471:L471">
    <cfRule type="expression" dxfId="571" priority="1127">
      <formula>AND(H465&lt;H454, H471=0)</formula>
    </cfRule>
    <cfRule type="expression" dxfId="570" priority="1128">
      <formula>(H465&gt;=H454)</formula>
    </cfRule>
  </conditionalFormatting>
  <conditionalFormatting sqref="H527:L527">
    <cfRule type="cellIs" dxfId="569" priority="1107" operator="greaterThanOrEqual">
      <formula>H516</formula>
    </cfRule>
  </conditionalFormatting>
  <conditionalFormatting sqref="H532:L532">
    <cfRule type="expression" dxfId="568" priority="1114">
      <formula>AND(H527&gt;=H516, H516&gt;0, H532=0)</formula>
    </cfRule>
  </conditionalFormatting>
  <conditionalFormatting sqref="H533:L533">
    <cfRule type="expression" dxfId="567" priority="1115">
      <formula>AND(H527&lt;H516, H533=0)</formula>
    </cfRule>
    <cfRule type="expression" dxfId="566" priority="1116">
      <formula>(H527&gt;=H516)</formula>
    </cfRule>
  </conditionalFormatting>
  <conditionalFormatting sqref="H589:L589">
    <cfRule type="cellIs" dxfId="565" priority="1095" operator="greaterThanOrEqual">
      <formula>H578</formula>
    </cfRule>
  </conditionalFormatting>
  <conditionalFormatting sqref="H594:L594">
    <cfRule type="expression" dxfId="564" priority="1102">
      <formula>AND(H589&gt;=H578, H578&gt;0, H594=0)</formula>
    </cfRule>
  </conditionalFormatting>
  <conditionalFormatting sqref="H595:L595">
    <cfRule type="expression" dxfId="563" priority="1104">
      <formula>(H589&gt;=H578)</formula>
    </cfRule>
    <cfRule type="expression" dxfId="562" priority="1103">
      <formula>AND(H589&lt;H578, H595=0)</formula>
    </cfRule>
  </conditionalFormatting>
  <conditionalFormatting sqref="H651:L651">
    <cfRule type="cellIs" dxfId="561" priority="1083" operator="greaterThanOrEqual">
      <formula>H640</formula>
    </cfRule>
  </conditionalFormatting>
  <conditionalFormatting sqref="H656:L656">
    <cfRule type="expression" dxfId="560" priority="1090">
      <formula>AND(H651&gt;=H640, H640&gt;0, H656=0)</formula>
    </cfRule>
  </conditionalFormatting>
  <conditionalFormatting sqref="H657:L657">
    <cfRule type="expression" dxfId="559" priority="1091">
      <formula>AND(H651&lt;H640, H657=0)</formula>
    </cfRule>
    <cfRule type="expression" dxfId="558" priority="1092">
      <formula>(H651&gt;=H640)</formula>
    </cfRule>
  </conditionalFormatting>
  <conditionalFormatting sqref="H713:L713">
    <cfRule type="cellIs" dxfId="557" priority="1071" operator="greaterThanOrEqual">
      <formula>H702</formula>
    </cfRule>
  </conditionalFormatting>
  <conditionalFormatting sqref="H718:L718">
    <cfRule type="expression" dxfId="556" priority="1078">
      <formula>AND(H713&gt;=H702, H702&gt;0, H718=0)</formula>
    </cfRule>
  </conditionalFormatting>
  <conditionalFormatting sqref="H719:L719">
    <cfRule type="expression" dxfId="555" priority="1079">
      <formula>AND(H713&lt;H702, H719=0)</formula>
    </cfRule>
    <cfRule type="expression" dxfId="554" priority="1080">
      <formula>(H713&gt;=H702)</formula>
    </cfRule>
  </conditionalFormatting>
  <conditionalFormatting sqref="H775:L775">
    <cfRule type="cellIs" dxfId="553" priority="1059" operator="greaterThanOrEqual">
      <formula>H764</formula>
    </cfRule>
  </conditionalFormatting>
  <conditionalFormatting sqref="H780:L780">
    <cfRule type="expression" dxfId="552" priority="1066">
      <formula>AND(H775&gt;=H764, H764&gt;0, H780=0)</formula>
    </cfRule>
  </conditionalFormatting>
  <conditionalFormatting sqref="H781:L781">
    <cfRule type="expression" dxfId="551" priority="1068">
      <formula>(H775&gt;=H764)</formula>
    </cfRule>
    <cfRule type="expression" dxfId="550" priority="1067">
      <formula>AND(H775&lt;H764, H781=0)</formula>
    </cfRule>
  </conditionalFormatting>
  <conditionalFormatting sqref="H837:L837">
    <cfRule type="cellIs" dxfId="549" priority="1047" operator="greaterThanOrEqual">
      <formula>H826</formula>
    </cfRule>
  </conditionalFormatting>
  <conditionalFormatting sqref="H842:L842">
    <cfRule type="expression" dxfId="548" priority="1054">
      <formula>AND(H837&gt;=H826, H826&gt;0, H842=0)</formula>
    </cfRule>
  </conditionalFormatting>
  <conditionalFormatting sqref="H843:L843">
    <cfRule type="expression" dxfId="547" priority="1055">
      <formula>AND(H837&lt;H826, H843=0)</formula>
    </cfRule>
    <cfRule type="expression" dxfId="546" priority="1056">
      <formula>(H837&gt;=H826)</formula>
    </cfRule>
  </conditionalFormatting>
  <conditionalFormatting sqref="H899:L899">
    <cfRule type="cellIs" dxfId="545" priority="1035" operator="greaterThanOrEqual">
      <formula>H888</formula>
    </cfRule>
  </conditionalFormatting>
  <conditionalFormatting sqref="H904:L904">
    <cfRule type="expression" dxfId="544" priority="1042">
      <formula>AND(H899&gt;=H888, H888&gt;0, H904=0)</formula>
    </cfRule>
  </conditionalFormatting>
  <conditionalFormatting sqref="H905:L905">
    <cfRule type="expression" dxfId="543" priority="1044">
      <formula>(H899&gt;=H888)</formula>
    </cfRule>
    <cfRule type="expression" dxfId="542" priority="1043">
      <formula>AND(H899&lt;H888, H905=0)</formula>
    </cfRule>
  </conditionalFormatting>
  <conditionalFormatting sqref="H961:L961">
    <cfRule type="cellIs" dxfId="541" priority="1023" operator="greaterThanOrEqual">
      <formula>H950</formula>
    </cfRule>
  </conditionalFormatting>
  <conditionalFormatting sqref="H966:L966">
    <cfRule type="expression" dxfId="540" priority="1030">
      <formula>AND(H961&gt;=H950, H950&gt;0, H966=0)</formula>
    </cfRule>
  </conditionalFormatting>
  <conditionalFormatting sqref="H967:L967">
    <cfRule type="expression" dxfId="539" priority="1032">
      <formula>(H961&gt;=H950)</formula>
    </cfRule>
    <cfRule type="expression" dxfId="538" priority="1031">
      <formula>AND(H961&lt;H950, H967=0)</formula>
    </cfRule>
  </conditionalFormatting>
  <conditionalFormatting sqref="H1023:L1023">
    <cfRule type="cellIs" dxfId="537" priority="1011" operator="greaterThanOrEqual">
      <formula>H1012</formula>
    </cfRule>
  </conditionalFormatting>
  <conditionalFormatting sqref="H1028:L1028">
    <cfRule type="expression" dxfId="536" priority="1018">
      <formula>AND(H1023&gt;=H1012, H1012&gt;0, H1028=0)</formula>
    </cfRule>
  </conditionalFormatting>
  <conditionalFormatting sqref="H1029:L1029">
    <cfRule type="expression" dxfId="535" priority="1019">
      <formula>AND(H1023&lt;H1012, H1029=0)</formula>
    </cfRule>
    <cfRule type="expression" dxfId="534" priority="1020">
      <formula>(H1023&gt;=H1012)</formula>
    </cfRule>
  </conditionalFormatting>
  <conditionalFormatting sqref="H1085:L1085">
    <cfRule type="cellIs" dxfId="533" priority="999" operator="greaterThanOrEqual">
      <formula>H1074</formula>
    </cfRule>
  </conditionalFormatting>
  <conditionalFormatting sqref="H1090:L1090">
    <cfRule type="expression" dxfId="532" priority="1006">
      <formula>AND(H1085&gt;=H1074, H1074&gt;0, H1090=0)</formula>
    </cfRule>
  </conditionalFormatting>
  <conditionalFormatting sqref="H1091:L1091">
    <cfRule type="expression" dxfId="531" priority="1008">
      <formula>(H1085&gt;=H1074)</formula>
    </cfRule>
    <cfRule type="expression" dxfId="530" priority="1007">
      <formula>AND(H1085&lt;H1074, H1091=0)</formula>
    </cfRule>
  </conditionalFormatting>
  <conditionalFormatting sqref="H1147:L1147">
    <cfRule type="cellIs" dxfId="529" priority="987" operator="greaterThanOrEqual">
      <formula>H1136</formula>
    </cfRule>
  </conditionalFormatting>
  <conditionalFormatting sqref="H1152:L1152">
    <cfRule type="expression" dxfId="528" priority="994">
      <formula>AND(H1147&gt;=H1136, H1136&gt;0, H1152=0)</formula>
    </cfRule>
  </conditionalFormatting>
  <conditionalFormatting sqref="H1153:L1153">
    <cfRule type="expression" dxfId="527" priority="996">
      <formula>(H1147&gt;=H1136)</formula>
    </cfRule>
    <cfRule type="expression" dxfId="526" priority="995">
      <formula>AND(H1147&lt;H1136, H1153=0)</formula>
    </cfRule>
  </conditionalFormatting>
  <conditionalFormatting sqref="H1209:L1209">
    <cfRule type="cellIs" dxfId="525" priority="975" operator="greaterThanOrEqual">
      <formula>H1198</formula>
    </cfRule>
  </conditionalFormatting>
  <conditionalFormatting sqref="H1214:L1214">
    <cfRule type="expression" dxfId="524" priority="982">
      <formula>AND(H1209&gt;=H1198, H1198&gt;0, H1214=0)</formula>
    </cfRule>
  </conditionalFormatting>
  <conditionalFormatting sqref="H1215:L1215">
    <cfRule type="expression" dxfId="523" priority="983">
      <formula>AND(H1209&lt;H1198, H1215=0)</formula>
    </cfRule>
    <cfRule type="expression" dxfId="522" priority="984">
      <formula>(H1209&gt;=H1198)</formula>
    </cfRule>
  </conditionalFormatting>
  <conditionalFormatting sqref="H1271:L1271">
    <cfRule type="cellIs" dxfId="521" priority="963" operator="greaterThanOrEqual">
      <formula>H1260</formula>
    </cfRule>
  </conditionalFormatting>
  <conditionalFormatting sqref="H1276:L1276">
    <cfRule type="expression" dxfId="520" priority="970">
      <formula>AND(H1271&gt;=H1260, H1260&gt;0, H1276=0)</formula>
    </cfRule>
  </conditionalFormatting>
  <conditionalFormatting sqref="H1277:L1277">
    <cfRule type="expression" dxfId="519" priority="972">
      <formula>(H1271&gt;=H1260)</formula>
    </cfRule>
    <cfRule type="expression" dxfId="518" priority="971">
      <formula>AND(H1271&lt;H1260, H1277=0)</formula>
    </cfRule>
  </conditionalFormatting>
  <conditionalFormatting sqref="H1333:L1333">
    <cfRule type="cellIs" dxfId="517" priority="951" operator="greaterThanOrEqual">
      <formula>H1322</formula>
    </cfRule>
  </conditionalFormatting>
  <conditionalFormatting sqref="H1338:L1338">
    <cfRule type="expression" dxfId="516" priority="958">
      <formula>AND(H1333&gt;=H1322, H1322&gt;0, H1338=0)</formula>
    </cfRule>
  </conditionalFormatting>
  <conditionalFormatting sqref="H1339:L1339">
    <cfRule type="expression" dxfId="515" priority="959">
      <formula>AND(H1333&lt;H1322, H1339=0)</formula>
    </cfRule>
    <cfRule type="expression" dxfId="514" priority="960">
      <formula>(H1333&gt;=H1322)</formula>
    </cfRule>
  </conditionalFormatting>
  <conditionalFormatting sqref="H1395:L1395">
    <cfRule type="cellIs" dxfId="513" priority="939" operator="greaterThanOrEqual">
      <formula>H1384</formula>
    </cfRule>
  </conditionalFormatting>
  <conditionalFormatting sqref="H1400:L1400">
    <cfRule type="expression" dxfId="512" priority="946">
      <formula>AND(H1395&gt;=H1384, H1384&gt;0, H1400=0)</formula>
    </cfRule>
  </conditionalFormatting>
  <conditionalFormatting sqref="H1401:L1401">
    <cfRule type="expression" dxfId="511" priority="947">
      <formula>AND(H1395&lt;H1384, H1401=0)</formula>
    </cfRule>
    <cfRule type="expression" dxfId="510" priority="948">
      <formula>(H1395&gt;=H1384)</formula>
    </cfRule>
  </conditionalFormatting>
  <conditionalFormatting sqref="H1457:L1457">
    <cfRule type="cellIs" dxfId="509" priority="927" operator="greaterThanOrEqual">
      <formula>H1446</formula>
    </cfRule>
  </conditionalFormatting>
  <conditionalFormatting sqref="H1462:L1462">
    <cfRule type="expression" dxfId="508" priority="934">
      <formula>AND(H1457&gt;=H1446, H1446&gt;0, H1462=0)</formula>
    </cfRule>
  </conditionalFormatting>
  <conditionalFormatting sqref="H1463:L1463">
    <cfRule type="expression" dxfId="507" priority="936">
      <formula>(H1457&gt;=H1446)</formula>
    </cfRule>
    <cfRule type="expression" dxfId="506" priority="935">
      <formula>AND(H1457&lt;H1446, H1463=0)</formula>
    </cfRule>
  </conditionalFormatting>
  <conditionalFormatting sqref="H1519:L1519">
    <cfRule type="cellIs" dxfId="505" priority="915" operator="greaterThanOrEqual">
      <formula>H1508</formula>
    </cfRule>
  </conditionalFormatting>
  <conditionalFormatting sqref="H1524:L1524">
    <cfRule type="expression" dxfId="504" priority="922">
      <formula>AND(H1519&gt;=H1508, H1508&gt;0, H1524=0)</formula>
    </cfRule>
  </conditionalFormatting>
  <conditionalFormatting sqref="H1525:L1525">
    <cfRule type="expression" dxfId="503" priority="924">
      <formula>(H1519&gt;=H1508)</formula>
    </cfRule>
    <cfRule type="expression" dxfId="502" priority="923">
      <formula>AND(H1519&lt;H1508, H1525=0)</formula>
    </cfRule>
  </conditionalFormatting>
  <conditionalFormatting sqref="H1581:L1581">
    <cfRule type="cellIs" dxfId="501" priority="903" operator="greaterThanOrEqual">
      <formula>H1570</formula>
    </cfRule>
  </conditionalFormatting>
  <conditionalFormatting sqref="H1586:L1586">
    <cfRule type="expression" dxfId="500" priority="910">
      <formula>AND(H1581&gt;=H1570, H1570&gt;0, H1586=0)</formula>
    </cfRule>
  </conditionalFormatting>
  <conditionalFormatting sqref="H1587:L1587">
    <cfRule type="expression" dxfId="499" priority="911">
      <formula>AND(H1581&lt;H1570, H1587=0)</formula>
    </cfRule>
    <cfRule type="expression" dxfId="498" priority="912">
      <formula>(H1581&gt;=H1570)</formula>
    </cfRule>
  </conditionalFormatting>
  <conditionalFormatting sqref="H1643:L1643">
    <cfRule type="cellIs" dxfId="497" priority="891" operator="greaterThanOrEqual">
      <formula>H1632</formula>
    </cfRule>
  </conditionalFormatting>
  <conditionalFormatting sqref="H1648:L1648">
    <cfRule type="expression" dxfId="496" priority="898">
      <formula>AND(H1643&gt;=H1632, H1632&gt;0, H1648=0)</formula>
    </cfRule>
  </conditionalFormatting>
  <conditionalFormatting sqref="H1649:L1649">
    <cfRule type="expression" dxfId="495" priority="899">
      <formula>AND(H1643&lt;H1632, H1649=0)</formula>
    </cfRule>
    <cfRule type="expression" dxfId="494" priority="900">
      <formula>(H1643&gt;=H1632)</formula>
    </cfRule>
  </conditionalFormatting>
  <conditionalFormatting sqref="H1705:L1705">
    <cfRule type="cellIs" dxfId="493" priority="879" operator="greaterThanOrEqual">
      <formula>H1694</formula>
    </cfRule>
  </conditionalFormatting>
  <conditionalFormatting sqref="H1710:L1710">
    <cfRule type="expression" dxfId="492" priority="886">
      <formula>AND(H1705&gt;=H1694, H1694&gt;0, H1710=0)</formula>
    </cfRule>
  </conditionalFormatting>
  <conditionalFormatting sqref="H1711:L1711">
    <cfRule type="expression" dxfId="491" priority="887">
      <formula>AND(H1705&lt;H1694, H1711=0)</formula>
    </cfRule>
    <cfRule type="expression" dxfId="490" priority="888">
      <formula>(H1705&gt;=H1694)</formula>
    </cfRule>
  </conditionalFormatting>
  <conditionalFormatting sqref="H1767:L1767">
    <cfRule type="cellIs" dxfId="489" priority="867" operator="greaterThanOrEqual">
      <formula>H1756</formula>
    </cfRule>
  </conditionalFormatting>
  <conditionalFormatting sqref="H1772:L1772">
    <cfRule type="expression" dxfId="488" priority="874">
      <formula>AND(H1767&gt;=H1756, H1756&gt;0, H1772=0)</formula>
    </cfRule>
  </conditionalFormatting>
  <conditionalFormatting sqref="H1773:L1773">
    <cfRule type="expression" dxfId="487" priority="876">
      <formula>(H1767&gt;=H1756)</formula>
    </cfRule>
    <cfRule type="expression" dxfId="486" priority="875">
      <formula>AND(H1767&lt;H1756, H1773=0)</formula>
    </cfRule>
  </conditionalFormatting>
  <conditionalFormatting sqref="H1829:L1829">
    <cfRule type="cellIs" dxfId="485" priority="855" operator="greaterThanOrEqual">
      <formula>H1818</formula>
    </cfRule>
  </conditionalFormatting>
  <conditionalFormatting sqref="H1834:L1834">
    <cfRule type="expression" dxfId="484" priority="862">
      <formula>AND(H1829&gt;=H1818, H1818&gt;0, H1834=0)</formula>
    </cfRule>
  </conditionalFormatting>
  <conditionalFormatting sqref="H1835:L1835">
    <cfRule type="expression" dxfId="483" priority="863">
      <formula>AND(H1829&lt;H1818, H1835=0)</formula>
    </cfRule>
    <cfRule type="expression" dxfId="482" priority="864">
      <formula>(H1829&gt;=H1818)</formula>
    </cfRule>
  </conditionalFormatting>
  <conditionalFormatting sqref="H1891:L1891">
    <cfRule type="cellIs" dxfId="481" priority="843" operator="greaterThanOrEqual">
      <formula>H1880</formula>
    </cfRule>
  </conditionalFormatting>
  <conditionalFormatting sqref="H1896:L1896">
    <cfRule type="expression" dxfId="480" priority="850">
      <formula>AND(H1891&gt;=H1880, H1880&gt;0, H1896=0)</formula>
    </cfRule>
  </conditionalFormatting>
  <conditionalFormatting sqref="H1897:L1897">
    <cfRule type="expression" dxfId="479" priority="852">
      <formula>(H1891&gt;=H1880)</formula>
    </cfRule>
    <cfRule type="expression" dxfId="478" priority="851">
      <formula>AND(H1891&lt;H1880, H1897=0)</formula>
    </cfRule>
  </conditionalFormatting>
  <conditionalFormatting sqref="H1953:L1953">
    <cfRule type="cellIs" dxfId="477" priority="831" operator="greaterThanOrEqual">
      <formula>H1942</formula>
    </cfRule>
  </conditionalFormatting>
  <conditionalFormatting sqref="H1958:L1958">
    <cfRule type="expression" dxfId="476" priority="838">
      <formula>AND(H1953&gt;=H1942, H1942&gt;0, H1958=0)</formula>
    </cfRule>
  </conditionalFormatting>
  <conditionalFormatting sqref="H1959:L1959">
    <cfRule type="expression" dxfId="475" priority="839">
      <formula>AND(H1953&lt;H1942, H1959=0)</formula>
    </cfRule>
    <cfRule type="expression" dxfId="474" priority="840">
      <formula>(H1953&gt;=H1942)</formula>
    </cfRule>
  </conditionalFormatting>
  <conditionalFormatting sqref="H2015:L2015">
    <cfRule type="cellIs" dxfId="473" priority="819" operator="greaterThanOrEqual">
      <formula>H2004</formula>
    </cfRule>
  </conditionalFormatting>
  <conditionalFormatting sqref="H2020:L2020">
    <cfRule type="expression" dxfId="472" priority="826">
      <formula>AND(H2015&gt;=H2004, H2004&gt;0, H2020=0)</formula>
    </cfRule>
  </conditionalFormatting>
  <conditionalFormatting sqref="H2021:L2021">
    <cfRule type="expression" dxfId="471" priority="827">
      <formula>AND(H2015&lt;H2004, H2021=0)</formula>
    </cfRule>
    <cfRule type="expression" dxfId="470" priority="828">
      <formula>(H2015&gt;=H2004)</formula>
    </cfRule>
  </conditionalFormatting>
  <conditionalFormatting sqref="H2077:L2077">
    <cfRule type="cellIs" dxfId="469" priority="807" operator="greaterThanOrEqual">
      <formula>H2066</formula>
    </cfRule>
  </conditionalFormatting>
  <conditionalFormatting sqref="H2082:L2082">
    <cfRule type="expression" dxfId="468" priority="814">
      <formula>AND(H2077&gt;=H2066, H2066&gt;0, H2082=0)</formula>
    </cfRule>
  </conditionalFormatting>
  <conditionalFormatting sqref="H2083:L2083">
    <cfRule type="expression" dxfId="467" priority="816">
      <formula>(H2077&gt;=H2066)</formula>
    </cfRule>
    <cfRule type="expression" dxfId="466" priority="815">
      <formula>AND(H2077&lt;H2066, H2083=0)</formula>
    </cfRule>
  </conditionalFormatting>
  <conditionalFormatting sqref="H2139:L2139">
    <cfRule type="cellIs" dxfId="465" priority="795" operator="greaterThanOrEqual">
      <formula>H2128</formula>
    </cfRule>
  </conditionalFormatting>
  <conditionalFormatting sqref="H2144:L2144">
    <cfRule type="expression" dxfId="464" priority="802">
      <formula>AND(H2139&gt;=H2128, H2128&gt;0, H2144=0)</formula>
    </cfRule>
  </conditionalFormatting>
  <conditionalFormatting sqref="H2145:L2145">
    <cfRule type="expression" dxfId="463" priority="803">
      <formula>AND(H2139&lt;H2128, H2145=0)</formula>
    </cfRule>
    <cfRule type="expression" dxfId="462" priority="804">
      <formula>(H2139&gt;=H2128)</formula>
    </cfRule>
  </conditionalFormatting>
  <conditionalFormatting sqref="H2201:L2201">
    <cfRule type="cellIs" dxfId="461" priority="783" operator="greaterThanOrEqual">
      <formula>H2190</formula>
    </cfRule>
  </conditionalFormatting>
  <conditionalFormatting sqref="H2206:L2206">
    <cfRule type="expression" dxfId="460" priority="790">
      <formula>AND(H2201&gt;=H2190, H2190&gt;0, H2206=0)</formula>
    </cfRule>
  </conditionalFormatting>
  <conditionalFormatting sqref="H2207:L2207">
    <cfRule type="expression" dxfId="459" priority="791">
      <formula>AND(H2201&lt;H2190, H2207=0)</formula>
    </cfRule>
    <cfRule type="expression" dxfId="458" priority="792">
      <formula>(H2201&gt;=H2190)</formula>
    </cfRule>
  </conditionalFormatting>
  <conditionalFormatting sqref="H2263:L2263">
    <cfRule type="cellIs" dxfId="457" priority="771" operator="greaterThanOrEqual">
      <formula>H2252</formula>
    </cfRule>
  </conditionalFormatting>
  <conditionalFormatting sqref="H2268:L2268">
    <cfRule type="expression" dxfId="456" priority="778">
      <formula>AND(H2263&gt;=H2252, H2252&gt;0, H2268=0)</formula>
    </cfRule>
  </conditionalFormatting>
  <conditionalFormatting sqref="H2269:L2269">
    <cfRule type="expression" dxfId="455" priority="779">
      <formula>AND(H2263&lt;H2252, H2269=0)</formula>
    </cfRule>
    <cfRule type="expression" dxfId="454" priority="780">
      <formula>(H2263&gt;=H2252)</formula>
    </cfRule>
  </conditionalFormatting>
  <conditionalFormatting sqref="H2325:L2325">
    <cfRule type="cellIs" dxfId="453" priority="759" operator="greaterThanOrEqual">
      <formula>H2314</formula>
    </cfRule>
  </conditionalFormatting>
  <conditionalFormatting sqref="H2330:L2330">
    <cfRule type="expression" dxfId="452" priority="766">
      <formula>AND(H2325&gt;=H2314, H2314&gt;0, H2330=0)</formula>
    </cfRule>
  </conditionalFormatting>
  <conditionalFormatting sqref="H2331:L2331">
    <cfRule type="expression" dxfId="451" priority="767">
      <formula>AND(H2325&lt;H2314, H2331=0)</formula>
    </cfRule>
    <cfRule type="expression" dxfId="450" priority="768">
      <formula>(H2325&gt;=H2314)</formula>
    </cfRule>
  </conditionalFormatting>
  <conditionalFormatting sqref="H2387:L2387">
    <cfRule type="cellIs" dxfId="449" priority="747" operator="greaterThanOrEqual">
      <formula>H2376</formula>
    </cfRule>
  </conditionalFormatting>
  <conditionalFormatting sqref="H2392:L2392">
    <cfRule type="expression" dxfId="448" priority="754">
      <formula>AND(H2387&gt;=H2376, H2376&gt;0, H2392=0)</formula>
    </cfRule>
  </conditionalFormatting>
  <conditionalFormatting sqref="H2393:L2393">
    <cfRule type="expression" dxfId="447" priority="756">
      <formula>(H2387&gt;=H2376)</formula>
    </cfRule>
    <cfRule type="expression" dxfId="446" priority="755">
      <formula>AND(H2387&lt;H2376, H2393=0)</formula>
    </cfRule>
  </conditionalFormatting>
  <conditionalFormatting sqref="H2449:L2449">
    <cfRule type="cellIs" dxfId="445" priority="735" operator="greaterThanOrEqual">
      <formula>H2438</formula>
    </cfRule>
  </conditionalFormatting>
  <conditionalFormatting sqref="H2454:L2454">
    <cfRule type="expression" dxfId="444" priority="742">
      <formula>AND(H2449&gt;=H2438, H2438&gt;0, H2454=0)</formula>
    </cfRule>
  </conditionalFormatting>
  <conditionalFormatting sqref="H2455:L2455">
    <cfRule type="expression" dxfId="443" priority="743">
      <formula>AND(H2449&lt;H2438, H2455=0)</formula>
    </cfRule>
    <cfRule type="expression" dxfId="442" priority="744">
      <formula>(H2449&gt;=H2438)</formula>
    </cfRule>
  </conditionalFormatting>
  <conditionalFormatting sqref="H2511:L2511">
    <cfRule type="cellIs" dxfId="441" priority="723" operator="greaterThanOrEqual">
      <formula>H2500</formula>
    </cfRule>
  </conditionalFormatting>
  <conditionalFormatting sqref="H2516:L2516">
    <cfRule type="expression" dxfId="440" priority="730">
      <formula>AND(H2511&gt;=H2500, H2500&gt;0, H2516=0)</formula>
    </cfRule>
  </conditionalFormatting>
  <conditionalFormatting sqref="H2517:L2517">
    <cfRule type="expression" dxfId="439" priority="731">
      <formula>AND(H2511&lt;H2500, H2517=0)</formula>
    </cfRule>
    <cfRule type="expression" dxfId="438" priority="732">
      <formula>(H2511&gt;=H2500)</formula>
    </cfRule>
  </conditionalFormatting>
  <conditionalFormatting sqref="H2573:L2573">
    <cfRule type="cellIs" dxfId="437" priority="711" operator="greaterThanOrEqual">
      <formula>H2562</formula>
    </cfRule>
  </conditionalFormatting>
  <conditionalFormatting sqref="H2578:L2578">
    <cfRule type="expression" dxfId="436" priority="718">
      <formula>AND(H2573&gt;=H2562, H2562&gt;0, H2578=0)</formula>
    </cfRule>
  </conditionalFormatting>
  <conditionalFormatting sqref="H2579:L2579">
    <cfRule type="expression" dxfId="435" priority="720">
      <formula>(H2573&gt;=H2562)</formula>
    </cfRule>
    <cfRule type="expression" dxfId="434" priority="719">
      <formula>AND(H2573&lt;H2562, H2579=0)</formula>
    </cfRule>
  </conditionalFormatting>
  <conditionalFormatting sqref="H2635:L2635">
    <cfRule type="cellIs" dxfId="433" priority="699" operator="greaterThanOrEqual">
      <formula>H2624</formula>
    </cfRule>
  </conditionalFormatting>
  <conditionalFormatting sqref="H2640:L2640">
    <cfRule type="expression" dxfId="432" priority="706">
      <formula>AND(H2635&gt;=H2624, H2624&gt;0, H2640=0)</formula>
    </cfRule>
  </conditionalFormatting>
  <conditionalFormatting sqref="H2641:L2641">
    <cfRule type="expression" dxfId="431" priority="707">
      <formula>AND(H2635&lt;H2624, H2641=0)</formula>
    </cfRule>
    <cfRule type="expression" dxfId="430" priority="708">
      <formula>(H2635&gt;=H2624)</formula>
    </cfRule>
  </conditionalFormatting>
  <conditionalFormatting sqref="H2697:L2697">
    <cfRule type="cellIs" dxfId="429" priority="687" operator="greaterThanOrEqual">
      <formula>H2686</formula>
    </cfRule>
  </conditionalFormatting>
  <conditionalFormatting sqref="H2702:L2702">
    <cfRule type="expression" dxfId="428" priority="694">
      <formula>AND(H2697&gt;=H2686, H2686&gt;0, H2702=0)</formula>
    </cfRule>
  </conditionalFormatting>
  <conditionalFormatting sqref="H2703:L2703">
    <cfRule type="expression" dxfId="427" priority="696">
      <formula>(H2697&gt;=H2686)</formula>
    </cfRule>
    <cfRule type="expression" dxfId="426" priority="695">
      <formula>AND(H2697&lt;H2686, H2703=0)</formula>
    </cfRule>
  </conditionalFormatting>
  <conditionalFormatting sqref="H2759:L2759">
    <cfRule type="cellIs" dxfId="425" priority="675" operator="greaterThanOrEqual">
      <formula>H2748</formula>
    </cfRule>
  </conditionalFormatting>
  <conditionalFormatting sqref="H2764:L2764">
    <cfRule type="expression" dxfId="424" priority="682">
      <formula>AND(H2759&gt;=H2748, H2748&gt;0, H2764=0)</formula>
    </cfRule>
  </conditionalFormatting>
  <conditionalFormatting sqref="H2765:L2765">
    <cfRule type="expression" dxfId="423" priority="683">
      <formula>AND(H2759&lt;H2748, H2765=0)</formula>
    </cfRule>
    <cfRule type="expression" dxfId="422" priority="684">
      <formula>(H2759&gt;=H2748)</formula>
    </cfRule>
  </conditionalFormatting>
  <conditionalFormatting sqref="H2821:L2821">
    <cfRule type="cellIs" dxfId="421" priority="663" operator="greaterThanOrEqual">
      <formula>H2810</formula>
    </cfRule>
  </conditionalFormatting>
  <conditionalFormatting sqref="H2826:L2826">
    <cfRule type="expression" dxfId="420" priority="670">
      <formula>AND(H2821&gt;=H2810, H2810&gt;0, H2826=0)</formula>
    </cfRule>
  </conditionalFormatting>
  <conditionalFormatting sqref="H2827:L2827">
    <cfRule type="expression" dxfId="419" priority="672">
      <formula>(H2821&gt;=H2810)</formula>
    </cfRule>
    <cfRule type="expression" dxfId="418" priority="671">
      <formula>AND(H2821&lt;H2810, H2827=0)</formula>
    </cfRule>
  </conditionalFormatting>
  <conditionalFormatting sqref="H2883:L2883">
    <cfRule type="cellIs" dxfId="417" priority="651" operator="greaterThanOrEqual">
      <formula>H2872</formula>
    </cfRule>
  </conditionalFormatting>
  <conditionalFormatting sqref="H2888:L2888">
    <cfRule type="expression" dxfId="416" priority="658">
      <formula>AND(H2883&gt;=H2872, H2872&gt;0, H2888=0)</formula>
    </cfRule>
  </conditionalFormatting>
  <conditionalFormatting sqref="H2889:L2889">
    <cfRule type="expression" dxfId="415" priority="659">
      <formula>AND(H2883&lt;H2872, H2889=0)</formula>
    </cfRule>
    <cfRule type="expression" dxfId="414" priority="660">
      <formula>(H2883&gt;=H2872)</formula>
    </cfRule>
  </conditionalFormatting>
  <conditionalFormatting sqref="H2945:L2945">
    <cfRule type="cellIs" dxfId="413" priority="639" operator="greaterThanOrEqual">
      <formula>H2934</formula>
    </cfRule>
  </conditionalFormatting>
  <conditionalFormatting sqref="H2950:L2950">
    <cfRule type="expression" dxfId="412" priority="646">
      <formula>AND(H2945&gt;=H2934, H2934&gt;0, H2950=0)</formula>
    </cfRule>
  </conditionalFormatting>
  <conditionalFormatting sqref="H2951:L2951">
    <cfRule type="expression" dxfId="411" priority="647">
      <formula>AND(H2945&lt;H2934, H2951=0)</formula>
    </cfRule>
    <cfRule type="expression" dxfId="410" priority="648">
      <formula>(H2945&gt;=H2934)</formula>
    </cfRule>
  </conditionalFormatting>
  <conditionalFormatting sqref="H3007:L3007">
    <cfRule type="cellIs" dxfId="409" priority="627" operator="greaterThanOrEqual">
      <formula>H2996</formula>
    </cfRule>
  </conditionalFormatting>
  <conditionalFormatting sqref="H3012:L3012">
    <cfRule type="expression" dxfId="408" priority="634">
      <formula>AND(H3007&gt;=H2996, H2996&gt;0, H3012=0)</formula>
    </cfRule>
  </conditionalFormatting>
  <conditionalFormatting sqref="H3013:L3013">
    <cfRule type="expression" dxfId="407" priority="636">
      <formula>(H3007&gt;=H2996)</formula>
    </cfRule>
    <cfRule type="expression" dxfId="406" priority="635">
      <formula>AND(H3007&lt;H2996, H3013=0)</formula>
    </cfRule>
  </conditionalFormatting>
  <conditionalFormatting sqref="H3069:L3069">
    <cfRule type="cellIs" dxfId="405" priority="615" operator="greaterThanOrEqual">
      <formula>H3058</formula>
    </cfRule>
  </conditionalFormatting>
  <conditionalFormatting sqref="H3074:L3074">
    <cfRule type="expression" dxfId="404" priority="622">
      <formula>AND(H3069&gt;=H3058, H3058&gt;0, H3074=0)</formula>
    </cfRule>
  </conditionalFormatting>
  <conditionalFormatting sqref="H3075:L3075">
    <cfRule type="expression" dxfId="403" priority="624">
      <formula>(H3069&gt;=H3058)</formula>
    </cfRule>
    <cfRule type="expression" dxfId="402" priority="623">
      <formula>AND(H3069&lt;H3058, H3075=0)</formula>
    </cfRule>
  </conditionalFormatting>
  <conditionalFormatting sqref="H3131:L3131">
    <cfRule type="cellIs" dxfId="401" priority="603" operator="greaterThanOrEqual">
      <formula>H3120</formula>
    </cfRule>
  </conditionalFormatting>
  <conditionalFormatting sqref="H3136:L3136">
    <cfRule type="expression" dxfId="400" priority="610">
      <formula>AND(H3131&gt;=H3120, H3120&gt;0, H3136=0)</formula>
    </cfRule>
  </conditionalFormatting>
  <conditionalFormatting sqref="H3137:L3137">
    <cfRule type="expression" dxfId="399" priority="611">
      <formula>AND(H3131&lt;H3120, H3137=0)</formula>
    </cfRule>
    <cfRule type="expression" dxfId="398" priority="612">
      <formula>(H3131&gt;=H3120)</formula>
    </cfRule>
  </conditionalFormatting>
  <conditionalFormatting sqref="H3193:L3193">
    <cfRule type="cellIs" dxfId="397" priority="591" operator="greaterThanOrEqual">
      <formula>H3182</formula>
    </cfRule>
  </conditionalFormatting>
  <conditionalFormatting sqref="H3198:L3198">
    <cfRule type="expression" dxfId="396" priority="598">
      <formula>AND(H3193&gt;=H3182, H3182&gt;0, H3198=0)</formula>
    </cfRule>
  </conditionalFormatting>
  <conditionalFormatting sqref="H3199:L3199">
    <cfRule type="expression" dxfId="395" priority="599">
      <formula>AND(H3193&lt;H3182, H3199=0)</formula>
    </cfRule>
    <cfRule type="expression" dxfId="394" priority="600">
      <formula>(H3193&gt;=H3182)</formula>
    </cfRule>
  </conditionalFormatting>
  <conditionalFormatting sqref="H3255:L3255">
    <cfRule type="cellIs" dxfId="393" priority="579" operator="greaterThanOrEqual">
      <formula>H3244</formula>
    </cfRule>
  </conditionalFormatting>
  <conditionalFormatting sqref="H3260:L3260">
    <cfRule type="expression" dxfId="392" priority="586">
      <formula>AND(H3255&gt;=H3244, H3244&gt;0, H3260=0)</formula>
    </cfRule>
  </conditionalFormatting>
  <conditionalFormatting sqref="H3261:L3261">
    <cfRule type="expression" dxfId="391" priority="588">
      <formula>(H3255&gt;=H3244)</formula>
    </cfRule>
    <cfRule type="expression" dxfId="390" priority="587">
      <formula>AND(H3255&lt;H3244, H3261=0)</formula>
    </cfRule>
  </conditionalFormatting>
  <conditionalFormatting sqref="H3317:L3317">
    <cfRule type="cellIs" dxfId="389" priority="567" operator="greaterThanOrEqual">
      <formula>H3306</formula>
    </cfRule>
  </conditionalFormatting>
  <conditionalFormatting sqref="H3322:L3322">
    <cfRule type="expression" dxfId="388" priority="574">
      <formula>AND(H3317&gt;=H3306, H3306&gt;0, H3322=0)</formula>
    </cfRule>
  </conditionalFormatting>
  <conditionalFormatting sqref="H3323:L3323">
    <cfRule type="expression" dxfId="387" priority="576">
      <formula>(H3317&gt;=H3306)</formula>
    </cfRule>
    <cfRule type="expression" dxfId="386" priority="575">
      <formula>AND(H3317&lt;H3306, H3323=0)</formula>
    </cfRule>
  </conditionalFormatting>
  <conditionalFormatting sqref="H3379:L3379">
    <cfRule type="cellIs" dxfId="385" priority="555" operator="greaterThanOrEqual">
      <formula>H3368</formula>
    </cfRule>
  </conditionalFormatting>
  <conditionalFormatting sqref="H3384:L3384">
    <cfRule type="expression" dxfId="384" priority="562">
      <formula>AND(H3379&gt;=H3368, H3368&gt;0, H3384=0)</formula>
    </cfRule>
  </conditionalFormatting>
  <conditionalFormatting sqref="H3385:L3385">
    <cfRule type="expression" dxfId="383" priority="563">
      <formula>AND(H3379&lt;H3368, H3385=0)</formula>
    </cfRule>
    <cfRule type="expression" dxfId="382" priority="564">
      <formula>(H3379&gt;=H3368)</formula>
    </cfRule>
  </conditionalFormatting>
  <conditionalFormatting sqref="H3441:L3441">
    <cfRule type="cellIs" dxfId="381" priority="543" operator="greaterThanOrEqual">
      <formula>H3430</formula>
    </cfRule>
  </conditionalFormatting>
  <conditionalFormatting sqref="H3446:L3446">
    <cfRule type="expression" dxfId="380" priority="550">
      <formula>AND(H3441&gt;=H3430, H3430&gt;0, H3446=0)</formula>
    </cfRule>
  </conditionalFormatting>
  <conditionalFormatting sqref="H3447:L3447">
    <cfRule type="expression" dxfId="379" priority="551">
      <formula>AND(H3441&lt;H3430, H3447=0)</formula>
    </cfRule>
    <cfRule type="expression" dxfId="378" priority="552">
      <formula>(H3441&gt;=H3430)</formula>
    </cfRule>
  </conditionalFormatting>
  <conditionalFormatting sqref="H3503:L3503">
    <cfRule type="cellIs" dxfId="377" priority="531" operator="greaterThanOrEqual">
      <formula>H3492</formula>
    </cfRule>
  </conditionalFormatting>
  <conditionalFormatting sqref="H3508:L3508">
    <cfRule type="expression" dxfId="376" priority="538">
      <formula>AND(H3503&gt;=H3492, H3492&gt;0, H3508=0)</formula>
    </cfRule>
  </conditionalFormatting>
  <conditionalFormatting sqref="H3509:L3509">
    <cfRule type="expression" dxfId="375" priority="539">
      <formula>AND(H3503&lt;H3492, H3509=0)</formula>
    </cfRule>
    <cfRule type="expression" dxfId="374" priority="540">
      <formula>(H3503&gt;=H3492)</formula>
    </cfRule>
  </conditionalFormatting>
  <conditionalFormatting sqref="H3565:L3565">
    <cfRule type="cellIs" dxfId="373" priority="519" operator="greaterThanOrEqual">
      <formula>H3554</formula>
    </cfRule>
  </conditionalFormatting>
  <conditionalFormatting sqref="H3570:L3570">
    <cfRule type="expression" dxfId="372" priority="526">
      <formula>AND(H3565&gt;=H3554, H3554&gt;0, H3570=0)</formula>
    </cfRule>
  </conditionalFormatting>
  <conditionalFormatting sqref="H3571:L3571">
    <cfRule type="expression" dxfId="371" priority="527">
      <formula>AND(H3565&lt;H3554, H3571=0)</formula>
    </cfRule>
    <cfRule type="expression" dxfId="370" priority="528">
      <formula>(H3565&gt;=H3554)</formula>
    </cfRule>
  </conditionalFormatting>
  <conditionalFormatting sqref="H3627:L3627">
    <cfRule type="cellIs" dxfId="369" priority="507" operator="greaterThanOrEqual">
      <formula>H3616</formula>
    </cfRule>
  </conditionalFormatting>
  <conditionalFormatting sqref="H3632:L3632">
    <cfRule type="expression" dxfId="368" priority="514">
      <formula>AND(H3627&gt;=H3616, H3616&gt;0, H3632=0)</formula>
    </cfRule>
  </conditionalFormatting>
  <conditionalFormatting sqref="H3633:L3633">
    <cfRule type="expression" dxfId="367" priority="516">
      <formula>(H3627&gt;=H3616)</formula>
    </cfRule>
    <cfRule type="expression" dxfId="366" priority="515">
      <formula>AND(H3627&lt;H3616, H3633=0)</formula>
    </cfRule>
  </conditionalFormatting>
  <conditionalFormatting sqref="H3689:L3689">
    <cfRule type="cellIs" dxfId="365" priority="495" operator="greaterThanOrEqual">
      <formula>H3678</formula>
    </cfRule>
  </conditionalFormatting>
  <conditionalFormatting sqref="H3694:L3694">
    <cfRule type="expression" dxfId="364" priority="502">
      <formula>AND(H3689&gt;=H3678, H3678&gt;0, H3694=0)</formula>
    </cfRule>
  </conditionalFormatting>
  <conditionalFormatting sqref="H3695:L3695">
    <cfRule type="expression" dxfId="363" priority="503">
      <formula>AND(H3689&lt;H3678, H3695=0)</formula>
    </cfRule>
    <cfRule type="expression" dxfId="362" priority="504">
      <formula>(H3689&gt;=H3678)</formula>
    </cfRule>
  </conditionalFormatting>
  <conditionalFormatting sqref="H3751:L3751">
    <cfRule type="cellIs" dxfId="361" priority="483" operator="greaterThanOrEqual">
      <formula>H3740</formula>
    </cfRule>
  </conditionalFormatting>
  <conditionalFormatting sqref="H3756:L3756">
    <cfRule type="expression" dxfId="360" priority="490">
      <formula>AND(H3751&gt;=H3740, H3740&gt;0, H3756=0)</formula>
    </cfRule>
  </conditionalFormatting>
  <conditionalFormatting sqref="H3757:L3757">
    <cfRule type="expression" dxfId="359" priority="492">
      <formula>(H3751&gt;=H3740)</formula>
    </cfRule>
    <cfRule type="expression" dxfId="358" priority="491">
      <formula>AND(H3751&lt;H3740, H3757=0)</formula>
    </cfRule>
  </conditionalFormatting>
  <conditionalFormatting sqref="H3813:L3813">
    <cfRule type="cellIs" dxfId="357" priority="471" operator="greaterThanOrEqual">
      <formula>H3802</formula>
    </cfRule>
  </conditionalFormatting>
  <conditionalFormatting sqref="H3818:L3818">
    <cfRule type="expression" dxfId="356" priority="478">
      <formula>AND(H3813&gt;=H3802, H3802&gt;0, H3818=0)</formula>
    </cfRule>
  </conditionalFormatting>
  <conditionalFormatting sqref="H3819:L3819">
    <cfRule type="expression" dxfId="355" priority="480">
      <formula>(H3813&gt;=H3802)</formula>
    </cfRule>
    <cfRule type="expression" dxfId="354" priority="479">
      <formula>AND(H3813&lt;H3802, H3819=0)</formula>
    </cfRule>
  </conditionalFormatting>
  <conditionalFormatting sqref="H3875:L3875">
    <cfRule type="cellIs" dxfId="353" priority="459" operator="greaterThanOrEqual">
      <formula>H3864</formula>
    </cfRule>
  </conditionalFormatting>
  <conditionalFormatting sqref="H3880:L3880">
    <cfRule type="expression" dxfId="352" priority="466">
      <formula>AND(H3875&gt;=H3864, H3864&gt;0, H3880=0)</formula>
    </cfRule>
  </conditionalFormatting>
  <conditionalFormatting sqref="H3881:L3881">
    <cfRule type="expression" dxfId="351" priority="468">
      <formula>(H3875&gt;=H3864)</formula>
    </cfRule>
    <cfRule type="expression" dxfId="350" priority="467">
      <formula>AND(H3875&lt;H3864, H3881=0)</formula>
    </cfRule>
  </conditionalFormatting>
  <conditionalFormatting sqref="H3937:L3937">
    <cfRule type="cellIs" dxfId="349" priority="447" operator="greaterThanOrEqual">
      <formula>H3926</formula>
    </cfRule>
  </conditionalFormatting>
  <conditionalFormatting sqref="H3942:L3942">
    <cfRule type="expression" dxfId="348" priority="454">
      <formula>AND(H3937&gt;=H3926, H3926&gt;0, H3942=0)</formula>
    </cfRule>
  </conditionalFormatting>
  <conditionalFormatting sqref="H3943:L3943">
    <cfRule type="expression" dxfId="347" priority="456">
      <formula>(H3937&gt;=H3926)</formula>
    </cfRule>
    <cfRule type="expression" dxfId="346" priority="455">
      <formula>AND(H3937&lt;H3926, H3943=0)</formula>
    </cfRule>
  </conditionalFormatting>
  <conditionalFormatting sqref="H3999:L3999">
    <cfRule type="cellIs" dxfId="345" priority="435" operator="greaterThanOrEqual">
      <formula>H3988</formula>
    </cfRule>
  </conditionalFormatting>
  <conditionalFormatting sqref="H4004:L4004">
    <cfRule type="expression" dxfId="344" priority="442">
      <formula>AND(H3999&gt;=H3988, H3988&gt;0, H4004=0)</formula>
    </cfRule>
  </conditionalFormatting>
  <conditionalFormatting sqref="H4005:L4005">
    <cfRule type="expression" dxfId="343" priority="444">
      <formula>(H3999&gt;=H3988)</formula>
    </cfRule>
    <cfRule type="expression" dxfId="342" priority="443">
      <formula>AND(H3999&lt;H3988, H4005=0)</formula>
    </cfRule>
  </conditionalFormatting>
  <conditionalFormatting sqref="H4061:L4061">
    <cfRule type="cellIs" dxfId="341" priority="423" operator="greaterThanOrEqual">
      <formula>H4050</formula>
    </cfRule>
  </conditionalFormatting>
  <conditionalFormatting sqref="H4066:L4066">
    <cfRule type="expression" dxfId="340" priority="430">
      <formula>AND(H4061&gt;=H4050, H4050&gt;0, H4066=0)</formula>
    </cfRule>
  </conditionalFormatting>
  <conditionalFormatting sqref="H4067:L4067">
    <cfRule type="expression" dxfId="339" priority="432">
      <formula>(H4061&gt;=H4050)</formula>
    </cfRule>
    <cfRule type="expression" dxfId="338" priority="431">
      <formula>AND(H4061&lt;H4050, H4067=0)</formula>
    </cfRule>
  </conditionalFormatting>
  <conditionalFormatting sqref="H4123:L4123">
    <cfRule type="cellIs" dxfId="337" priority="411" operator="greaterThanOrEqual">
      <formula>H4112</formula>
    </cfRule>
  </conditionalFormatting>
  <conditionalFormatting sqref="H4128:L4128">
    <cfRule type="expression" dxfId="336" priority="418">
      <formula>AND(H4123&gt;=H4112, H4112&gt;0, H4128=0)</formula>
    </cfRule>
  </conditionalFormatting>
  <conditionalFormatting sqref="H4129:L4129">
    <cfRule type="expression" dxfId="335" priority="420">
      <formula>(H4123&gt;=H4112)</formula>
    </cfRule>
    <cfRule type="expression" dxfId="334" priority="419">
      <formula>AND(H4123&lt;H4112, H4129=0)</formula>
    </cfRule>
  </conditionalFormatting>
  <conditionalFormatting sqref="H4185:L4185">
    <cfRule type="cellIs" dxfId="333" priority="399" operator="greaterThanOrEqual">
      <formula>H4174</formula>
    </cfRule>
  </conditionalFormatting>
  <conditionalFormatting sqref="H4190:L4190">
    <cfRule type="expression" dxfId="332" priority="406">
      <formula>AND(H4185&gt;=H4174, H4174&gt;0, H4190=0)</formula>
    </cfRule>
  </conditionalFormatting>
  <conditionalFormatting sqref="H4191:L4191">
    <cfRule type="expression" dxfId="331" priority="407">
      <formula>AND(H4185&lt;H4174, H4191=0)</formula>
    </cfRule>
    <cfRule type="expression" dxfId="330" priority="408">
      <formula>(H4185&gt;=H4174)</formula>
    </cfRule>
  </conditionalFormatting>
  <conditionalFormatting sqref="H4247:L4247">
    <cfRule type="cellIs" dxfId="329" priority="387" operator="greaterThanOrEqual">
      <formula>H4236</formula>
    </cfRule>
  </conditionalFormatting>
  <conditionalFormatting sqref="H4252:L4252">
    <cfRule type="expression" dxfId="328" priority="394">
      <formula>AND(H4247&gt;=H4236, H4236&gt;0, H4252=0)</formula>
    </cfRule>
  </conditionalFormatting>
  <conditionalFormatting sqref="H4253:L4253">
    <cfRule type="expression" dxfId="327" priority="396">
      <formula>(H4247&gt;=H4236)</formula>
    </cfRule>
    <cfRule type="expression" dxfId="326" priority="395">
      <formula>AND(H4247&lt;H4236, H4253=0)</formula>
    </cfRule>
  </conditionalFormatting>
  <conditionalFormatting sqref="H4309:L4309">
    <cfRule type="cellIs" dxfId="325" priority="375" operator="greaterThanOrEqual">
      <formula>H4298</formula>
    </cfRule>
  </conditionalFormatting>
  <conditionalFormatting sqref="H4314:L4314">
    <cfRule type="expression" dxfId="324" priority="382">
      <formula>AND(H4309&gt;=H4298, H4298&gt;0, H4314=0)</formula>
    </cfRule>
  </conditionalFormatting>
  <conditionalFormatting sqref="H4315:L4315">
    <cfRule type="expression" dxfId="323" priority="383">
      <formula>AND(H4309&lt;H4298, H4315=0)</formula>
    </cfRule>
    <cfRule type="expression" dxfId="322" priority="384">
      <formula>(H4309&gt;=H4298)</formula>
    </cfRule>
  </conditionalFormatting>
  <conditionalFormatting sqref="H4371:L4371">
    <cfRule type="cellIs" dxfId="321" priority="363" operator="greaterThanOrEqual">
      <formula>H4360</formula>
    </cfRule>
  </conditionalFormatting>
  <conditionalFormatting sqref="H4376:L4376">
    <cfRule type="expression" dxfId="320" priority="370">
      <formula>AND(H4371&gt;=H4360, H4360&gt;0, H4376=0)</formula>
    </cfRule>
  </conditionalFormatting>
  <conditionalFormatting sqref="H4377:L4377">
    <cfRule type="expression" dxfId="319" priority="372">
      <formula>(H4371&gt;=H4360)</formula>
    </cfRule>
    <cfRule type="expression" dxfId="318" priority="371">
      <formula>AND(H4371&lt;H4360, H4377=0)</formula>
    </cfRule>
  </conditionalFormatting>
  <conditionalFormatting sqref="H4433:L4433">
    <cfRule type="cellIs" dxfId="317" priority="351" operator="greaterThanOrEqual">
      <formula>H4422</formula>
    </cfRule>
  </conditionalFormatting>
  <conditionalFormatting sqref="H4438:L4438">
    <cfRule type="expression" dxfId="316" priority="358">
      <formula>AND(H4433&gt;=H4422, H4422&gt;0, H4438=0)</formula>
    </cfRule>
  </conditionalFormatting>
  <conditionalFormatting sqref="H4439:L4439">
    <cfRule type="expression" dxfId="315" priority="359">
      <formula>AND(H4433&lt;H4422, H4439=0)</formula>
    </cfRule>
    <cfRule type="expression" dxfId="314" priority="360">
      <formula>(H4433&gt;=H4422)</formula>
    </cfRule>
  </conditionalFormatting>
  <conditionalFormatting sqref="H4495:L4495">
    <cfRule type="cellIs" dxfId="313" priority="339" operator="greaterThanOrEqual">
      <formula>H4484</formula>
    </cfRule>
  </conditionalFormatting>
  <conditionalFormatting sqref="H4500:L4500">
    <cfRule type="expression" dxfId="312" priority="346">
      <formula>AND(H4495&gt;=H4484, H4484&gt;0, H4500=0)</formula>
    </cfRule>
  </conditionalFormatting>
  <conditionalFormatting sqref="H4501:L4501">
    <cfRule type="expression" dxfId="311" priority="348">
      <formula>(H4495&gt;=H4484)</formula>
    </cfRule>
    <cfRule type="expression" dxfId="310" priority="347">
      <formula>AND(H4495&lt;H4484, H4501=0)</formula>
    </cfRule>
  </conditionalFormatting>
  <conditionalFormatting sqref="H4557:L4557">
    <cfRule type="cellIs" dxfId="309" priority="327" operator="greaterThanOrEqual">
      <formula>H4546</formula>
    </cfRule>
  </conditionalFormatting>
  <conditionalFormatting sqref="H4562:L4562">
    <cfRule type="expression" dxfId="308" priority="334">
      <formula>AND(H4557&gt;=H4546, H4546&gt;0, H4562=0)</formula>
    </cfRule>
  </conditionalFormatting>
  <conditionalFormatting sqref="H4563:L4563">
    <cfRule type="expression" dxfId="307" priority="335">
      <formula>AND(H4557&lt;H4546, H4563=0)</formula>
    </cfRule>
    <cfRule type="expression" dxfId="306" priority="336">
      <formula>(H4557&gt;=H4546)</formula>
    </cfRule>
  </conditionalFormatting>
  <conditionalFormatting sqref="H4619:L4619">
    <cfRule type="cellIs" dxfId="305" priority="315" operator="greaterThanOrEqual">
      <formula>H4608</formula>
    </cfRule>
  </conditionalFormatting>
  <conditionalFormatting sqref="H4624:L4624">
    <cfRule type="expression" dxfId="304" priority="322">
      <formula>AND(H4619&gt;=H4608, H4608&gt;0, H4624=0)</formula>
    </cfRule>
  </conditionalFormatting>
  <conditionalFormatting sqref="H4625:L4625">
    <cfRule type="expression" dxfId="303" priority="323">
      <formula>AND(H4619&lt;H4608, H4625=0)</formula>
    </cfRule>
    <cfRule type="expression" dxfId="302" priority="324">
      <formula>(H4619&gt;=H4608)</formula>
    </cfRule>
  </conditionalFormatting>
  <conditionalFormatting sqref="H4681:L4681">
    <cfRule type="cellIs" dxfId="301" priority="303" operator="greaterThanOrEqual">
      <formula>H4670</formula>
    </cfRule>
  </conditionalFormatting>
  <conditionalFormatting sqref="H4686:L4686">
    <cfRule type="expression" dxfId="300" priority="310">
      <formula>AND(H4681&gt;=H4670, H4670&gt;0, H4686=0)</formula>
    </cfRule>
  </conditionalFormatting>
  <conditionalFormatting sqref="H4687:L4687">
    <cfRule type="expression" dxfId="299" priority="311">
      <formula>AND(H4681&lt;H4670, H4687=0)</formula>
    </cfRule>
    <cfRule type="expression" dxfId="298" priority="312">
      <formula>(H4681&gt;=H4670)</formula>
    </cfRule>
  </conditionalFormatting>
  <conditionalFormatting sqref="H4743:L4743">
    <cfRule type="cellIs" dxfId="297" priority="291" operator="greaterThanOrEqual">
      <formula>H4732</formula>
    </cfRule>
  </conditionalFormatting>
  <conditionalFormatting sqref="H4748:L4748">
    <cfRule type="expression" dxfId="296" priority="298">
      <formula>AND(H4743&gt;=H4732, H4732&gt;0, H4748=0)</formula>
    </cfRule>
  </conditionalFormatting>
  <conditionalFormatting sqref="H4749:L4749">
    <cfRule type="expression" dxfId="295" priority="299">
      <formula>AND(H4743&lt;H4732, H4749=0)</formula>
    </cfRule>
    <cfRule type="expression" dxfId="294" priority="300">
      <formula>(H4743&gt;=H4732)</formula>
    </cfRule>
  </conditionalFormatting>
  <conditionalFormatting sqref="H4805:L4805">
    <cfRule type="cellIs" dxfId="293" priority="279" operator="greaterThanOrEqual">
      <formula>H4794</formula>
    </cfRule>
  </conditionalFormatting>
  <conditionalFormatting sqref="H4810:L4810">
    <cfRule type="expression" dxfId="292" priority="286">
      <formula>AND(H4805&gt;=H4794, H4794&gt;0, H4810=0)</formula>
    </cfRule>
  </conditionalFormatting>
  <conditionalFormatting sqref="H4811:L4811">
    <cfRule type="expression" dxfId="291" priority="288">
      <formula>(H4805&gt;=H4794)</formula>
    </cfRule>
    <cfRule type="expression" dxfId="290" priority="287">
      <formula>AND(H4805&lt;H4794, H4811=0)</formula>
    </cfRule>
  </conditionalFormatting>
  <conditionalFormatting sqref="H4867:L4867">
    <cfRule type="cellIs" dxfId="289" priority="267" operator="greaterThanOrEqual">
      <formula>H4856</formula>
    </cfRule>
  </conditionalFormatting>
  <conditionalFormatting sqref="H4872:L4872">
    <cfRule type="expression" dxfId="288" priority="274">
      <formula>AND(H4867&gt;=H4856, H4856&gt;0, H4872=0)</formula>
    </cfRule>
  </conditionalFormatting>
  <conditionalFormatting sqref="H4873:L4873">
    <cfRule type="expression" dxfId="287" priority="275">
      <formula>AND(H4867&lt;H4856, H4873=0)</formula>
    </cfRule>
    <cfRule type="expression" dxfId="286" priority="276">
      <formula>(H4867&gt;=H4856)</formula>
    </cfRule>
  </conditionalFormatting>
  <conditionalFormatting sqref="H4929:L4929">
    <cfRule type="cellIs" dxfId="285" priority="255" operator="greaterThanOrEqual">
      <formula>H4918</formula>
    </cfRule>
  </conditionalFormatting>
  <conditionalFormatting sqref="H4934:L4934">
    <cfRule type="expression" dxfId="284" priority="262">
      <formula>AND(H4929&gt;=H4918, H4918&gt;0, H4934=0)</formula>
    </cfRule>
  </conditionalFormatting>
  <conditionalFormatting sqref="H4935:L4935">
    <cfRule type="expression" dxfId="283" priority="264">
      <formula>(H4929&gt;=H4918)</formula>
    </cfRule>
    <cfRule type="expression" dxfId="282" priority="263">
      <formula>AND(H4929&lt;H4918, H4935=0)</formula>
    </cfRule>
  </conditionalFormatting>
  <conditionalFormatting sqref="H4991:L4991">
    <cfRule type="cellIs" dxfId="281" priority="243" operator="greaterThanOrEqual">
      <formula>H4980</formula>
    </cfRule>
  </conditionalFormatting>
  <conditionalFormatting sqref="H4996:L4996">
    <cfRule type="expression" dxfId="280" priority="250">
      <formula>AND(H4991&gt;=H4980, H4980&gt;0, H4996=0)</formula>
    </cfRule>
  </conditionalFormatting>
  <conditionalFormatting sqref="H4997:L4997">
    <cfRule type="expression" dxfId="279" priority="251">
      <formula>AND(H4991&lt;H4980, H4997=0)</formula>
    </cfRule>
    <cfRule type="expression" dxfId="278" priority="252">
      <formula>(H4991&gt;=H4980)</formula>
    </cfRule>
  </conditionalFormatting>
  <conditionalFormatting sqref="H5053:L5053">
    <cfRule type="cellIs" dxfId="277" priority="231" operator="greaterThanOrEqual">
      <formula>H5042</formula>
    </cfRule>
  </conditionalFormatting>
  <conditionalFormatting sqref="H5058:L5058">
    <cfRule type="expression" dxfId="276" priority="238">
      <formula>AND(H5053&gt;=H5042, H5042&gt;0, H5058=0)</formula>
    </cfRule>
  </conditionalFormatting>
  <conditionalFormatting sqref="H5059:L5059">
    <cfRule type="expression" dxfId="275" priority="239">
      <formula>AND(H5053&lt;H5042, H5059=0)</formula>
    </cfRule>
    <cfRule type="expression" dxfId="274" priority="240">
      <formula>(H5053&gt;=H5042)</formula>
    </cfRule>
  </conditionalFormatting>
  <conditionalFormatting sqref="H5115:L5115">
    <cfRule type="cellIs" dxfId="273" priority="219" operator="greaterThanOrEqual">
      <formula>H5104</formula>
    </cfRule>
  </conditionalFormatting>
  <conditionalFormatting sqref="H5120:L5120">
    <cfRule type="expression" dxfId="272" priority="226">
      <formula>AND(H5115&gt;=H5104, H5104&gt;0, H5120=0)</formula>
    </cfRule>
  </conditionalFormatting>
  <conditionalFormatting sqref="H5121:L5121">
    <cfRule type="expression" dxfId="271" priority="228">
      <formula>(H5115&gt;=H5104)</formula>
    </cfRule>
    <cfRule type="expression" dxfId="270" priority="227">
      <formula>AND(H5115&lt;H5104, H5121=0)</formula>
    </cfRule>
  </conditionalFormatting>
  <conditionalFormatting sqref="H5177:L5177">
    <cfRule type="cellIs" dxfId="269" priority="207" operator="greaterThanOrEqual">
      <formula>H5166</formula>
    </cfRule>
  </conditionalFormatting>
  <conditionalFormatting sqref="H5182:L5182">
    <cfRule type="expression" dxfId="268" priority="214">
      <formula>AND(H5177&gt;=H5166, H5166&gt;0, H5182=0)</formula>
    </cfRule>
  </conditionalFormatting>
  <conditionalFormatting sqref="H5183:L5183">
    <cfRule type="expression" dxfId="267" priority="216">
      <formula>(H5177&gt;=H5166)</formula>
    </cfRule>
    <cfRule type="expression" dxfId="266" priority="215">
      <formula>AND(H5177&lt;H5166, H5183=0)</formula>
    </cfRule>
  </conditionalFormatting>
  <conditionalFormatting sqref="H5239:L5239">
    <cfRule type="cellIs" dxfId="265" priority="195" operator="greaterThanOrEqual">
      <formula>H5228</formula>
    </cfRule>
  </conditionalFormatting>
  <conditionalFormatting sqref="H5244:L5244">
    <cfRule type="expression" dxfId="264" priority="202">
      <formula>AND(H5239&gt;=H5228, H5228&gt;0, H5244=0)</formula>
    </cfRule>
  </conditionalFormatting>
  <conditionalFormatting sqref="H5245:L5245">
    <cfRule type="expression" dxfId="263" priority="203">
      <formula>AND(H5239&lt;H5228, H5245=0)</formula>
    </cfRule>
    <cfRule type="expression" dxfId="262" priority="204">
      <formula>(H5239&gt;=H5228)</formula>
    </cfRule>
  </conditionalFormatting>
  <conditionalFormatting sqref="H5301:L5301">
    <cfRule type="cellIs" dxfId="261" priority="183" operator="greaterThanOrEqual">
      <formula>H5290</formula>
    </cfRule>
  </conditionalFormatting>
  <conditionalFormatting sqref="H5306:L5306">
    <cfRule type="expression" dxfId="260" priority="190">
      <formula>AND(H5301&gt;=H5290, H5290&gt;0, H5306=0)</formula>
    </cfRule>
  </conditionalFormatting>
  <conditionalFormatting sqref="H5307:L5307">
    <cfRule type="expression" dxfId="259" priority="191">
      <formula>AND(H5301&lt;H5290, H5307=0)</formula>
    </cfRule>
    <cfRule type="expression" dxfId="258" priority="192">
      <formula>(H5301&gt;=H5290)</formula>
    </cfRule>
  </conditionalFormatting>
  <conditionalFormatting sqref="H5363:L5363">
    <cfRule type="cellIs" dxfId="257" priority="171" operator="greaterThanOrEqual">
      <formula>H5352</formula>
    </cfRule>
  </conditionalFormatting>
  <conditionalFormatting sqref="H5368:L5368">
    <cfRule type="expression" dxfId="256" priority="178">
      <formula>AND(H5363&gt;=H5352, H5352&gt;0, H5368=0)</formula>
    </cfRule>
  </conditionalFormatting>
  <conditionalFormatting sqref="H5369:L5369">
    <cfRule type="expression" dxfId="255" priority="179">
      <formula>AND(H5363&lt;H5352, H5369=0)</formula>
    </cfRule>
    <cfRule type="expression" dxfId="254" priority="180">
      <formula>(H5363&gt;=H5352)</formula>
    </cfRule>
  </conditionalFormatting>
  <conditionalFormatting sqref="H5425:L5425">
    <cfRule type="cellIs" dxfId="253" priority="159" operator="greaterThanOrEqual">
      <formula>H5414</formula>
    </cfRule>
  </conditionalFormatting>
  <conditionalFormatting sqref="H5430:L5430">
    <cfRule type="expression" dxfId="252" priority="166">
      <formula>AND(H5425&gt;=H5414, H5414&gt;0, H5430=0)</formula>
    </cfRule>
  </conditionalFormatting>
  <conditionalFormatting sqref="H5431:L5431">
    <cfRule type="expression" dxfId="251" priority="168">
      <formula>(H5425&gt;=H5414)</formula>
    </cfRule>
    <cfRule type="expression" dxfId="250" priority="167">
      <formula>AND(H5425&lt;H5414, H5431=0)</formula>
    </cfRule>
  </conditionalFormatting>
  <conditionalFormatting sqref="H5487:L5487">
    <cfRule type="cellIs" dxfId="249" priority="147" operator="greaterThanOrEqual">
      <formula>H5476</formula>
    </cfRule>
  </conditionalFormatting>
  <conditionalFormatting sqref="H5492:L5492">
    <cfRule type="expression" dxfId="248" priority="154">
      <formula>AND(H5487&gt;=H5476, H5476&gt;0, H5492=0)</formula>
    </cfRule>
  </conditionalFormatting>
  <conditionalFormatting sqref="H5493:L5493">
    <cfRule type="expression" dxfId="247" priority="156">
      <formula>(H5487&gt;=H5476)</formula>
    </cfRule>
    <cfRule type="expression" dxfId="246" priority="155">
      <formula>AND(H5487&lt;H5476, H5493=0)</formula>
    </cfRule>
  </conditionalFormatting>
  <conditionalFormatting sqref="H5549:L5549">
    <cfRule type="cellIs" dxfId="245" priority="135" operator="greaterThanOrEqual">
      <formula>H5538</formula>
    </cfRule>
  </conditionalFormatting>
  <conditionalFormatting sqref="H5554:L5554">
    <cfRule type="expression" dxfId="244" priority="142">
      <formula>AND(H5549&gt;=H5538, H5538&gt;0, H5554=0)</formula>
    </cfRule>
  </conditionalFormatting>
  <conditionalFormatting sqref="H5555:L5555">
    <cfRule type="expression" dxfId="243" priority="144">
      <formula>(H5549&gt;=H5538)</formula>
    </cfRule>
    <cfRule type="expression" dxfId="242" priority="143">
      <formula>AND(H5549&lt;H5538, H5555=0)</formula>
    </cfRule>
  </conditionalFormatting>
  <conditionalFormatting sqref="H5611:L5611">
    <cfRule type="cellIs" dxfId="241" priority="123" operator="greaterThanOrEqual">
      <formula>H5600</formula>
    </cfRule>
  </conditionalFormatting>
  <conditionalFormatting sqref="H5616:L5616">
    <cfRule type="expression" dxfId="240" priority="130">
      <formula>AND(H5611&gt;=H5600, H5600&gt;0, H5616=0)</formula>
    </cfRule>
  </conditionalFormatting>
  <conditionalFormatting sqref="H5617:L5617">
    <cfRule type="expression" dxfId="239" priority="132">
      <formula>(H5611&gt;=H5600)</formula>
    </cfRule>
    <cfRule type="expression" dxfId="238" priority="131">
      <formula>AND(H5611&lt;H5600, H5617=0)</formula>
    </cfRule>
  </conditionalFormatting>
  <conditionalFormatting sqref="H5673:L5673">
    <cfRule type="cellIs" dxfId="237" priority="111" operator="greaterThanOrEqual">
      <formula>H5662</formula>
    </cfRule>
  </conditionalFormatting>
  <conditionalFormatting sqref="H5678:L5678">
    <cfRule type="expression" dxfId="236" priority="118">
      <formula>AND(H5673&gt;=H5662, H5662&gt;0, H5678=0)</formula>
    </cfRule>
  </conditionalFormatting>
  <conditionalFormatting sqref="H5679:L5679">
    <cfRule type="expression" dxfId="235" priority="120">
      <formula>(H5673&gt;=H5662)</formula>
    </cfRule>
    <cfRule type="expression" dxfId="234" priority="119">
      <formula>AND(H5673&lt;H5662, H5679=0)</formula>
    </cfRule>
  </conditionalFormatting>
  <conditionalFormatting sqref="H5735:L5735">
    <cfRule type="cellIs" dxfId="233" priority="99" operator="greaterThanOrEqual">
      <formula>H5724</formula>
    </cfRule>
  </conditionalFormatting>
  <conditionalFormatting sqref="H5740:L5740">
    <cfRule type="expression" dxfId="232" priority="106">
      <formula>AND(H5735&gt;=H5724, H5724&gt;0, H5740=0)</formula>
    </cfRule>
  </conditionalFormatting>
  <conditionalFormatting sqref="H5741:L5741">
    <cfRule type="expression" dxfId="231" priority="107">
      <formula>AND(H5735&lt;H5724, H5741=0)</formula>
    </cfRule>
    <cfRule type="expression" dxfId="230" priority="108">
      <formula>(H5735&gt;=H5724)</formula>
    </cfRule>
  </conditionalFormatting>
  <conditionalFormatting sqref="H5797:L5797">
    <cfRule type="cellIs" dxfId="229" priority="87" operator="greaterThanOrEqual">
      <formula>H5786</formula>
    </cfRule>
  </conditionalFormatting>
  <conditionalFormatting sqref="H5802:L5802">
    <cfRule type="expression" dxfId="228" priority="94">
      <formula>AND(H5797&gt;=H5786, H5786&gt;0, H5802=0)</formula>
    </cfRule>
  </conditionalFormatting>
  <conditionalFormatting sqref="H5803:L5803">
    <cfRule type="expression" dxfId="227" priority="96">
      <formula>(H5797&gt;=H5786)</formula>
    </cfRule>
    <cfRule type="expression" dxfId="226" priority="95">
      <formula>AND(H5797&lt;H5786, H5803=0)</formula>
    </cfRule>
  </conditionalFormatting>
  <conditionalFormatting sqref="H5859:L5859">
    <cfRule type="cellIs" dxfId="225" priority="75" operator="greaterThanOrEqual">
      <formula>H5848</formula>
    </cfRule>
  </conditionalFormatting>
  <conditionalFormatting sqref="H5864:L5864">
    <cfRule type="expression" dxfId="224" priority="82">
      <formula>AND(H5859&gt;=H5848, H5848&gt;0, H5864=0)</formula>
    </cfRule>
  </conditionalFormatting>
  <conditionalFormatting sqref="H5865:L5865">
    <cfRule type="expression" dxfId="223" priority="83">
      <formula>AND(H5859&lt;H5848, H5865=0)</formula>
    </cfRule>
    <cfRule type="expression" dxfId="222" priority="84">
      <formula>(H5859&gt;=H5848)</formula>
    </cfRule>
  </conditionalFormatting>
  <conditionalFormatting sqref="H5921:L5921">
    <cfRule type="cellIs" dxfId="221" priority="63" operator="greaterThanOrEqual">
      <formula>H5910</formula>
    </cfRule>
  </conditionalFormatting>
  <conditionalFormatting sqref="H5926:L5926">
    <cfRule type="expression" dxfId="220" priority="70">
      <formula>AND(H5921&gt;=H5910, H5910&gt;0, H5926=0)</formula>
    </cfRule>
  </conditionalFormatting>
  <conditionalFormatting sqref="H5927:L5927">
    <cfRule type="expression" dxfId="219" priority="71">
      <formula>AND(H5921&lt;H5910, H5927=0)</formula>
    </cfRule>
    <cfRule type="expression" dxfId="218" priority="72">
      <formula>(H5921&gt;=H5910)</formula>
    </cfRule>
  </conditionalFormatting>
  <conditionalFormatting sqref="H5983:L5983">
    <cfRule type="cellIs" dxfId="217" priority="51" operator="greaterThanOrEqual">
      <formula>H5972</formula>
    </cfRule>
  </conditionalFormatting>
  <conditionalFormatting sqref="H5988:L5988">
    <cfRule type="expression" dxfId="216" priority="58">
      <formula>AND(H5983&gt;=H5972, H5972&gt;0, H5988=0)</formula>
    </cfRule>
  </conditionalFormatting>
  <conditionalFormatting sqref="H5989:L5989">
    <cfRule type="expression" dxfId="215" priority="59">
      <formula>AND(H5983&lt;H5972, H5989=0)</formula>
    </cfRule>
    <cfRule type="expression" dxfId="214" priority="60">
      <formula>(H5983&gt;=H5972)</formula>
    </cfRule>
  </conditionalFormatting>
  <conditionalFormatting sqref="H6045:L6045">
    <cfRule type="cellIs" dxfId="213" priority="39" operator="greaterThanOrEqual">
      <formula>H6034</formula>
    </cfRule>
  </conditionalFormatting>
  <conditionalFormatting sqref="H6050:L6050">
    <cfRule type="expression" dxfId="212" priority="46">
      <formula>AND(H6045&gt;=H6034, H6034&gt;0, H6050=0)</formula>
    </cfRule>
  </conditionalFormatting>
  <conditionalFormatting sqref="H6051:L6051">
    <cfRule type="expression" dxfId="211" priority="47">
      <formula>AND(H6045&lt;H6034, H6051=0)</formula>
    </cfRule>
    <cfRule type="expression" dxfId="210" priority="48">
      <formula>(H6045&gt;=H6034)</formula>
    </cfRule>
  </conditionalFormatting>
  <conditionalFormatting sqref="H6107:L6107">
    <cfRule type="cellIs" dxfId="209" priority="27" operator="greaterThanOrEqual">
      <formula>H6096</formula>
    </cfRule>
  </conditionalFormatting>
  <conditionalFormatting sqref="H6112:L6112">
    <cfRule type="expression" dxfId="208" priority="34">
      <formula>AND(H6107&gt;=H6096, H6096&gt;0, H6112=0)</formula>
    </cfRule>
  </conditionalFormatting>
  <conditionalFormatting sqref="H6113:L6113">
    <cfRule type="expression" dxfId="207" priority="36">
      <formula>(H6107&gt;=H6096)</formula>
    </cfRule>
    <cfRule type="expression" dxfId="206" priority="35">
      <formula>AND(H6107&lt;H6096, H6113=0)</formula>
    </cfRule>
  </conditionalFormatting>
  <conditionalFormatting sqref="H6169:L6169">
    <cfRule type="cellIs" dxfId="205" priority="15" operator="greaterThanOrEqual">
      <formula>H6158</formula>
    </cfRule>
  </conditionalFormatting>
  <conditionalFormatting sqref="H6174:L6174">
    <cfRule type="expression" dxfId="204" priority="22">
      <formula>AND(H6169&gt;=H6158, H6158&gt;0, H6174=0)</formula>
    </cfRule>
  </conditionalFormatting>
  <conditionalFormatting sqref="H6175:L6175">
    <cfRule type="expression" dxfId="203" priority="24">
      <formula>(H6169&gt;=H6158)</formula>
    </cfRule>
    <cfRule type="expression" dxfId="202" priority="23">
      <formula>AND(H6169&lt;H6158, H6175=0)</formula>
    </cfRule>
  </conditionalFormatting>
  <conditionalFormatting sqref="I54:L54">
    <cfRule type="iconSet" priority="1204">
      <iconSet>
        <cfvo type="percent" val="0"/>
        <cfvo type="num" val="0"/>
        <cfvo type="num" val="0" gte="0"/>
      </iconSet>
    </cfRule>
  </conditionalFormatting>
  <conditionalFormatting sqref="I116:L116">
    <cfRule type="iconSet" priority="1189">
      <iconSet>
        <cfvo type="percent" val="0"/>
        <cfvo type="num" val="0"/>
        <cfvo type="num" val="0" gte="0"/>
      </iconSet>
    </cfRule>
  </conditionalFormatting>
  <conditionalFormatting sqref="I178:L178">
    <cfRule type="iconSet" priority="1177">
      <iconSet>
        <cfvo type="percent" val="0"/>
        <cfvo type="num" val="0"/>
        <cfvo type="num" val="0" gte="0"/>
      </iconSet>
    </cfRule>
  </conditionalFormatting>
  <conditionalFormatting sqref="I240:L240">
    <cfRule type="iconSet" priority="1165">
      <iconSet>
        <cfvo type="percent" val="0"/>
        <cfvo type="num" val="0"/>
        <cfvo type="num" val="0" gte="0"/>
      </iconSet>
    </cfRule>
  </conditionalFormatting>
  <conditionalFormatting sqref="I302:L302">
    <cfRule type="iconSet" priority="1153">
      <iconSet>
        <cfvo type="percent" val="0"/>
        <cfvo type="num" val="0"/>
        <cfvo type="num" val="0" gte="0"/>
      </iconSet>
    </cfRule>
  </conditionalFormatting>
  <conditionalFormatting sqref="I364:L364">
    <cfRule type="iconSet" priority="1141">
      <iconSet>
        <cfvo type="percent" val="0"/>
        <cfvo type="num" val="0"/>
        <cfvo type="num" val="0" gte="0"/>
      </iconSet>
    </cfRule>
  </conditionalFormatting>
  <conditionalFormatting sqref="I426:L426">
    <cfRule type="iconSet" priority="1129">
      <iconSet>
        <cfvo type="percent" val="0"/>
        <cfvo type="num" val="0"/>
        <cfvo type="num" val="0" gte="0"/>
      </iconSet>
    </cfRule>
  </conditionalFormatting>
  <conditionalFormatting sqref="I488:L488">
    <cfRule type="iconSet" priority="1117">
      <iconSet>
        <cfvo type="percent" val="0"/>
        <cfvo type="num" val="0"/>
        <cfvo type="num" val="0" gte="0"/>
      </iconSet>
    </cfRule>
  </conditionalFormatting>
  <conditionalFormatting sqref="I550:L550">
    <cfRule type="iconSet" priority="1105">
      <iconSet>
        <cfvo type="percent" val="0"/>
        <cfvo type="num" val="0"/>
        <cfvo type="num" val="0" gte="0"/>
      </iconSet>
    </cfRule>
  </conditionalFormatting>
  <conditionalFormatting sqref="I612:L612">
    <cfRule type="iconSet" priority="1093">
      <iconSet>
        <cfvo type="percent" val="0"/>
        <cfvo type="num" val="0"/>
        <cfvo type="num" val="0" gte="0"/>
      </iconSet>
    </cfRule>
  </conditionalFormatting>
  <conditionalFormatting sqref="I674:L674">
    <cfRule type="iconSet" priority="1081">
      <iconSet>
        <cfvo type="percent" val="0"/>
        <cfvo type="num" val="0"/>
        <cfvo type="num" val="0" gte="0"/>
      </iconSet>
    </cfRule>
  </conditionalFormatting>
  <conditionalFormatting sqref="I736:L736">
    <cfRule type="iconSet" priority="1069">
      <iconSet>
        <cfvo type="percent" val="0"/>
        <cfvo type="num" val="0"/>
        <cfvo type="num" val="0" gte="0"/>
      </iconSet>
    </cfRule>
  </conditionalFormatting>
  <conditionalFormatting sqref="I798:L798">
    <cfRule type="iconSet" priority="1057">
      <iconSet>
        <cfvo type="percent" val="0"/>
        <cfvo type="num" val="0"/>
        <cfvo type="num" val="0" gte="0"/>
      </iconSet>
    </cfRule>
  </conditionalFormatting>
  <conditionalFormatting sqref="I860:L860">
    <cfRule type="iconSet" priority="1045">
      <iconSet>
        <cfvo type="percent" val="0"/>
        <cfvo type="num" val="0"/>
        <cfvo type="num" val="0" gte="0"/>
      </iconSet>
    </cfRule>
  </conditionalFormatting>
  <conditionalFormatting sqref="I922:L922">
    <cfRule type="iconSet" priority="1033">
      <iconSet>
        <cfvo type="percent" val="0"/>
        <cfvo type="num" val="0"/>
        <cfvo type="num" val="0" gte="0"/>
      </iconSet>
    </cfRule>
  </conditionalFormatting>
  <conditionalFormatting sqref="I984:L984">
    <cfRule type="iconSet" priority="1021">
      <iconSet>
        <cfvo type="percent" val="0"/>
        <cfvo type="num" val="0"/>
        <cfvo type="num" val="0" gte="0"/>
      </iconSet>
    </cfRule>
  </conditionalFormatting>
  <conditionalFormatting sqref="I1046:L1046">
    <cfRule type="iconSet" priority="1009">
      <iconSet>
        <cfvo type="percent" val="0"/>
        <cfvo type="num" val="0"/>
        <cfvo type="num" val="0" gte="0"/>
      </iconSet>
    </cfRule>
  </conditionalFormatting>
  <conditionalFormatting sqref="I1108:L1108">
    <cfRule type="iconSet" priority="997">
      <iconSet>
        <cfvo type="percent" val="0"/>
        <cfvo type="num" val="0"/>
        <cfvo type="num" val="0" gte="0"/>
      </iconSet>
    </cfRule>
  </conditionalFormatting>
  <conditionalFormatting sqref="I1170:L1170">
    <cfRule type="iconSet" priority="985">
      <iconSet>
        <cfvo type="percent" val="0"/>
        <cfvo type="num" val="0"/>
        <cfvo type="num" val="0" gte="0"/>
      </iconSet>
    </cfRule>
  </conditionalFormatting>
  <conditionalFormatting sqref="I1232:L1232">
    <cfRule type="iconSet" priority="973">
      <iconSet>
        <cfvo type="percent" val="0"/>
        <cfvo type="num" val="0"/>
        <cfvo type="num" val="0" gte="0"/>
      </iconSet>
    </cfRule>
  </conditionalFormatting>
  <conditionalFormatting sqref="I1294:L1294">
    <cfRule type="iconSet" priority="961">
      <iconSet>
        <cfvo type="percent" val="0"/>
        <cfvo type="num" val="0"/>
        <cfvo type="num" val="0" gte="0"/>
      </iconSet>
    </cfRule>
  </conditionalFormatting>
  <conditionalFormatting sqref="I1356:L1356">
    <cfRule type="iconSet" priority="949">
      <iconSet>
        <cfvo type="percent" val="0"/>
        <cfvo type="num" val="0"/>
        <cfvo type="num" val="0" gte="0"/>
      </iconSet>
    </cfRule>
  </conditionalFormatting>
  <conditionalFormatting sqref="I1418:L1418">
    <cfRule type="iconSet" priority="937">
      <iconSet>
        <cfvo type="percent" val="0"/>
        <cfvo type="num" val="0"/>
        <cfvo type="num" val="0" gte="0"/>
      </iconSet>
    </cfRule>
  </conditionalFormatting>
  <conditionalFormatting sqref="I1480:L1480">
    <cfRule type="iconSet" priority="925">
      <iconSet>
        <cfvo type="percent" val="0"/>
        <cfvo type="num" val="0"/>
        <cfvo type="num" val="0" gte="0"/>
      </iconSet>
    </cfRule>
  </conditionalFormatting>
  <conditionalFormatting sqref="I1542:L1542">
    <cfRule type="iconSet" priority="913">
      <iconSet>
        <cfvo type="percent" val="0"/>
        <cfvo type="num" val="0"/>
        <cfvo type="num" val="0" gte="0"/>
      </iconSet>
    </cfRule>
  </conditionalFormatting>
  <conditionalFormatting sqref="I1604:L1604">
    <cfRule type="iconSet" priority="901">
      <iconSet>
        <cfvo type="percent" val="0"/>
        <cfvo type="num" val="0"/>
        <cfvo type="num" val="0" gte="0"/>
      </iconSet>
    </cfRule>
  </conditionalFormatting>
  <conditionalFormatting sqref="I1666:L1666">
    <cfRule type="iconSet" priority="889">
      <iconSet>
        <cfvo type="percent" val="0"/>
        <cfvo type="num" val="0"/>
        <cfvo type="num" val="0" gte="0"/>
      </iconSet>
    </cfRule>
  </conditionalFormatting>
  <conditionalFormatting sqref="I1728:L1728">
    <cfRule type="iconSet" priority="877">
      <iconSet>
        <cfvo type="percent" val="0"/>
        <cfvo type="num" val="0"/>
        <cfvo type="num" val="0" gte="0"/>
      </iconSet>
    </cfRule>
  </conditionalFormatting>
  <conditionalFormatting sqref="I1790:L1790">
    <cfRule type="iconSet" priority="865">
      <iconSet>
        <cfvo type="percent" val="0"/>
        <cfvo type="num" val="0"/>
        <cfvo type="num" val="0" gte="0"/>
      </iconSet>
    </cfRule>
  </conditionalFormatting>
  <conditionalFormatting sqref="I1852:L1852">
    <cfRule type="iconSet" priority="853">
      <iconSet>
        <cfvo type="percent" val="0"/>
        <cfvo type="num" val="0"/>
        <cfvo type="num" val="0" gte="0"/>
      </iconSet>
    </cfRule>
  </conditionalFormatting>
  <conditionalFormatting sqref="I1914:L1914">
    <cfRule type="iconSet" priority="841">
      <iconSet>
        <cfvo type="percent" val="0"/>
        <cfvo type="num" val="0"/>
        <cfvo type="num" val="0" gte="0"/>
      </iconSet>
    </cfRule>
  </conditionalFormatting>
  <conditionalFormatting sqref="I1976:L1976">
    <cfRule type="iconSet" priority="829">
      <iconSet>
        <cfvo type="percent" val="0"/>
        <cfvo type="num" val="0"/>
        <cfvo type="num" val="0" gte="0"/>
      </iconSet>
    </cfRule>
  </conditionalFormatting>
  <conditionalFormatting sqref="I2038:L2038">
    <cfRule type="iconSet" priority="817">
      <iconSet>
        <cfvo type="percent" val="0"/>
        <cfvo type="num" val="0"/>
        <cfvo type="num" val="0" gte="0"/>
      </iconSet>
    </cfRule>
  </conditionalFormatting>
  <conditionalFormatting sqref="I2100:L2100">
    <cfRule type="iconSet" priority="805">
      <iconSet>
        <cfvo type="percent" val="0"/>
        <cfvo type="num" val="0"/>
        <cfvo type="num" val="0" gte="0"/>
      </iconSet>
    </cfRule>
  </conditionalFormatting>
  <conditionalFormatting sqref="I2162:L2162">
    <cfRule type="iconSet" priority="793">
      <iconSet>
        <cfvo type="percent" val="0"/>
        <cfvo type="num" val="0"/>
        <cfvo type="num" val="0" gte="0"/>
      </iconSet>
    </cfRule>
  </conditionalFormatting>
  <conditionalFormatting sqref="I2224:L2224">
    <cfRule type="iconSet" priority="781">
      <iconSet>
        <cfvo type="percent" val="0"/>
        <cfvo type="num" val="0"/>
        <cfvo type="num" val="0" gte="0"/>
      </iconSet>
    </cfRule>
  </conditionalFormatting>
  <conditionalFormatting sqref="I2286:L2286">
    <cfRule type="iconSet" priority="769">
      <iconSet>
        <cfvo type="percent" val="0"/>
        <cfvo type="num" val="0"/>
        <cfvo type="num" val="0" gte="0"/>
      </iconSet>
    </cfRule>
  </conditionalFormatting>
  <conditionalFormatting sqref="I2348:L2348">
    <cfRule type="iconSet" priority="757">
      <iconSet>
        <cfvo type="percent" val="0"/>
        <cfvo type="num" val="0"/>
        <cfvo type="num" val="0" gte="0"/>
      </iconSet>
    </cfRule>
  </conditionalFormatting>
  <conditionalFormatting sqref="I2410:L2410">
    <cfRule type="iconSet" priority="745">
      <iconSet>
        <cfvo type="percent" val="0"/>
        <cfvo type="num" val="0"/>
        <cfvo type="num" val="0" gte="0"/>
      </iconSet>
    </cfRule>
  </conditionalFormatting>
  <conditionalFormatting sqref="I2472:L2472">
    <cfRule type="iconSet" priority="733">
      <iconSet>
        <cfvo type="percent" val="0"/>
        <cfvo type="num" val="0"/>
        <cfvo type="num" val="0" gte="0"/>
      </iconSet>
    </cfRule>
  </conditionalFormatting>
  <conditionalFormatting sqref="I2534:L2534">
    <cfRule type="iconSet" priority="721">
      <iconSet>
        <cfvo type="percent" val="0"/>
        <cfvo type="num" val="0"/>
        <cfvo type="num" val="0" gte="0"/>
      </iconSet>
    </cfRule>
  </conditionalFormatting>
  <conditionalFormatting sqref="I2596:L2596">
    <cfRule type="iconSet" priority="709">
      <iconSet>
        <cfvo type="percent" val="0"/>
        <cfvo type="num" val="0"/>
        <cfvo type="num" val="0" gte="0"/>
      </iconSet>
    </cfRule>
  </conditionalFormatting>
  <conditionalFormatting sqref="I2658:L2658">
    <cfRule type="iconSet" priority="697">
      <iconSet>
        <cfvo type="percent" val="0"/>
        <cfvo type="num" val="0"/>
        <cfvo type="num" val="0" gte="0"/>
      </iconSet>
    </cfRule>
  </conditionalFormatting>
  <conditionalFormatting sqref="I2720:L2720">
    <cfRule type="iconSet" priority="685">
      <iconSet>
        <cfvo type="percent" val="0"/>
        <cfvo type="num" val="0"/>
        <cfvo type="num" val="0" gte="0"/>
      </iconSet>
    </cfRule>
  </conditionalFormatting>
  <conditionalFormatting sqref="I2782:L2782">
    <cfRule type="iconSet" priority="673">
      <iconSet>
        <cfvo type="percent" val="0"/>
        <cfvo type="num" val="0"/>
        <cfvo type="num" val="0" gte="0"/>
      </iconSet>
    </cfRule>
  </conditionalFormatting>
  <conditionalFormatting sqref="I2844:L2844">
    <cfRule type="iconSet" priority="661">
      <iconSet>
        <cfvo type="percent" val="0"/>
        <cfvo type="num" val="0"/>
        <cfvo type="num" val="0" gte="0"/>
      </iconSet>
    </cfRule>
  </conditionalFormatting>
  <conditionalFormatting sqref="I2906:L2906">
    <cfRule type="iconSet" priority="649">
      <iconSet>
        <cfvo type="percent" val="0"/>
        <cfvo type="num" val="0"/>
        <cfvo type="num" val="0" gte="0"/>
      </iconSet>
    </cfRule>
  </conditionalFormatting>
  <conditionalFormatting sqref="I2968:L2968">
    <cfRule type="iconSet" priority="637">
      <iconSet>
        <cfvo type="percent" val="0"/>
        <cfvo type="num" val="0"/>
        <cfvo type="num" val="0" gte="0"/>
      </iconSet>
    </cfRule>
  </conditionalFormatting>
  <conditionalFormatting sqref="I3030:L3030">
    <cfRule type="iconSet" priority="625">
      <iconSet>
        <cfvo type="percent" val="0"/>
        <cfvo type="num" val="0"/>
        <cfvo type="num" val="0" gte="0"/>
      </iconSet>
    </cfRule>
  </conditionalFormatting>
  <conditionalFormatting sqref="I3092:L3092">
    <cfRule type="iconSet" priority="613">
      <iconSet>
        <cfvo type="percent" val="0"/>
        <cfvo type="num" val="0"/>
        <cfvo type="num" val="0" gte="0"/>
      </iconSet>
    </cfRule>
  </conditionalFormatting>
  <conditionalFormatting sqref="I3154:L3154">
    <cfRule type="iconSet" priority="601">
      <iconSet>
        <cfvo type="percent" val="0"/>
        <cfvo type="num" val="0"/>
        <cfvo type="num" val="0" gte="0"/>
      </iconSet>
    </cfRule>
  </conditionalFormatting>
  <conditionalFormatting sqref="I3216:L3216">
    <cfRule type="iconSet" priority="589">
      <iconSet>
        <cfvo type="percent" val="0"/>
        <cfvo type="num" val="0"/>
        <cfvo type="num" val="0" gte="0"/>
      </iconSet>
    </cfRule>
  </conditionalFormatting>
  <conditionalFormatting sqref="I3278:L3278">
    <cfRule type="iconSet" priority="577">
      <iconSet>
        <cfvo type="percent" val="0"/>
        <cfvo type="num" val="0"/>
        <cfvo type="num" val="0" gte="0"/>
      </iconSet>
    </cfRule>
  </conditionalFormatting>
  <conditionalFormatting sqref="I3340:L3340">
    <cfRule type="iconSet" priority="565">
      <iconSet>
        <cfvo type="percent" val="0"/>
        <cfvo type="num" val="0"/>
        <cfvo type="num" val="0" gte="0"/>
      </iconSet>
    </cfRule>
  </conditionalFormatting>
  <conditionalFormatting sqref="I3402:L3402">
    <cfRule type="iconSet" priority="553">
      <iconSet>
        <cfvo type="percent" val="0"/>
        <cfvo type="num" val="0"/>
        <cfvo type="num" val="0" gte="0"/>
      </iconSet>
    </cfRule>
  </conditionalFormatting>
  <conditionalFormatting sqref="I3464:L3464">
    <cfRule type="iconSet" priority="541">
      <iconSet>
        <cfvo type="percent" val="0"/>
        <cfvo type="num" val="0"/>
        <cfvo type="num" val="0" gte="0"/>
      </iconSet>
    </cfRule>
  </conditionalFormatting>
  <conditionalFormatting sqref="I3526:L3526">
    <cfRule type="iconSet" priority="529">
      <iconSet>
        <cfvo type="percent" val="0"/>
        <cfvo type="num" val="0"/>
        <cfvo type="num" val="0" gte="0"/>
      </iconSet>
    </cfRule>
  </conditionalFormatting>
  <conditionalFormatting sqref="I3588:L3588">
    <cfRule type="iconSet" priority="517">
      <iconSet>
        <cfvo type="percent" val="0"/>
        <cfvo type="num" val="0"/>
        <cfvo type="num" val="0" gte="0"/>
      </iconSet>
    </cfRule>
  </conditionalFormatting>
  <conditionalFormatting sqref="I3650:L3650">
    <cfRule type="iconSet" priority="505">
      <iconSet>
        <cfvo type="percent" val="0"/>
        <cfvo type="num" val="0"/>
        <cfvo type="num" val="0" gte="0"/>
      </iconSet>
    </cfRule>
  </conditionalFormatting>
  <conditionalFormatting sqref="I3712:L3712">
    <cfRule type="iconSet" priority="493">
      <iconSet>
        <cfvo type="percent" val="0"/>
        <cfvo type="num" val="0"/>
        <cfvo type="num" val="0" gte="0"/>
      </iconSet>
    </cfRule>
  </conditionalFormatting>
  <conditionalFormatting sqref="I3774:L3774">
    <cfRule type="iconSet" priority="481">
      <iconSet>
        <cfvo type="percent" val="0"/>
        <cfvo type="num" val="0"/>
        <cfvo type="num" val="0" gte="0"/>
      </iconSet>
    </cfRule>
  </conditionalFormatting>
  <conditionalFormatting sqref="I3836:L3836">
    <cfRule type="iconSet" priority="469">
      <iconSet>
        <cfvo type="percent" val="0"/>
        <cfvo type="num" val="0"/>
        <cfvo type="num" val="0" gte="0"/>
      </iconSet>
    </cfRule>
  </conditionalFormatting>
  <conditionalFormatting sqref="I3898:L3898">
    <cfRule type="iconSet" priority="457">
      <iconSet>
        <cfvo type="percent" val="0"/>
        <cfvo type="num" val="0"/>
        <cfvo type="num" val="0" gte="0"/>
      </iconSet>
    </cfRule>
  </conditionalFormatting>
  <conditionalFormatting sqref="I3960:L3960">
    <cfRule type="iconSet" priority="445">
      <iconSet>
        <cfvo type="percent" val="0"/>
        <cfvo type="num" val="0"/>
        <cfvo type="num" val="0" gte="0"/>
      </iconSet>
    </cfRule>
  </conditionalFormatting>
  <conditionalFormatting sqref="I4022:L4022">
    <cfRule type="iconSet" priority="433">
      <iconSet>
        <cfvo type="percent" val="0"/>
        <cfvo type="num" val="0"/>
        <cfvo type="num" val="0" gte="0"/>
      </iconSet>
    </cfRule>
  </conditionalFormatting>
  <conditionalFormatting sqref="I4084:L4084">
    <cfRule type="iconSet" priority="421">
      <iconSet>
        <cfvo type="percent" val="0"/>
        <cfvo type="num" val="0"/>
        <cfvo type="num" val="0" gte="0"/>
      </iconSet>
    </cfRule>
  </conditionalFormatting>
  <conditionalFormatting sqref="I4146:L4146">
    <cfRule type="iconSet" priority="409">
      <iconSet>
        <cfvo type="percent" val="0"/>
        <cfvo type="num" val="0"/>
        <cfvo type="num" val="0" gte="0"/>
      </iconSet>
    </cfRule>
  </conditionalFormatting>
  <conditionalFormatting sqref="I4208:L4208">
    <cfRule type="iconSet" priority="397">
      <iconSet>
        <cfvo type="percent" val="0"/>
        <cfvo type="num" val="0"/>
        <cfvo type="num" val="0" gte="0"/>
      </iconSet>
    </cfRule>
  </conditionalFormatting>
  <conditionalFormatting sqref="I4270:L4270">
    <cfRule type="iconSet" priority="385">
      <iconSet>
        <cfvo type="percent" val="0"/>
        <cfvo type="num" val="0"/>
        <cfvo type="num" val="0" gte="0"/>
      </iconSet>
    </cfRule>
  </conditionalFormatting>
  <conditionalFormatting sqref="I4332:L4332">
    <cfRule type="iconSet" priority="373">
      <iconSet>
        <cfvo type="percent" val="0"/>
        <cfvo type="num" val="0"/>
        <cfvo type="num" val="0" gte="0"/>
      </iconSet>
    </cfRule>
  </conditionalFormatting>
  <conditionalFormatting sqref="I4394:L4394">
    <cfRule type="iconSet" priority="361">
      <iconSet>
        <cfvo type="percent" val="0"/>
        <cfvo type="num" val="0"/>
        <cfvo type="num" val="0" gte="0"/>
      </iconSet>
    </cfRule>
  </conditionalFormatting>
  <conditionalFormatting sqref="I4456:L4456">
    <cfRule type="iconSet" priority="349">
      <iconSet>
        <cfvo type="percent" val="0"/>
        <cfvo type="num" val="0"/>
        <cfvo type="num" val="0" gte="0"/>
      </iconSet>
    </cfRule>
  </conditionalFormatting>
  <conditionalFormatting sqref="I4518:L4518">
    <cfRule type="iconSet" priority="337">
      <iconSet>
        <cfvo type="percent" val="0"/>
        <cfvo type="num" val="0"/>
        <cfvo type="num" val="0" gte="0"/>
      </iconSet>
    </cfRule>
  </conditionalFormatting>
  <conditionalFormatting sqref="I4580:L4580">
    <cfRule type="iconSet" priority="325">
      <iconSet>
        <cfvo type="percent" val="0"/>
        <cfvo type="num" val="0"/>
        <cfvo type="num" val="0" gte="0"/>
      </iconSet>
    </cfRule>
  </conditionalFormatting>
  <conditionalFormatting sqref="I4642:L4642">
    <cfRule type="iconSet" priority="313">
      <iconSet>
        <cfvo type="percent" val="0"/>
        <cfvo type="num" val="0"/>
        <cfvo type="num" val="0" gte="0"/>
      </iconSet>
    </cfRule>
  </conditionalFormatting>
  <conditionalFormatting sqref="I4704:L4704">
    <cfRule type="iconSet" priority="301">
      <iconSet>
        <cfvo type="percent" val="0"/>
        <cfvo type="num" val="0"/>
        <cfvo type="num" val="0" gte="0"/>
      </iconSet>
    </cfRule>
  </conditionalFormatting>
  <conditionalFormatting sqref="I4766:L4766">
    <cfRule type="iconSet" priority="289">
      <iconSet>
        <cfvo type="percent" val="0"/>
        <cfvo type="num" val="0"/>
        <cfvo type="num" val="0" gte="0"/>
      </iconSet>
    </cfRule>
  </conditionalFormatting>
  <conditionalFormatting sqref="I4828:L4828">
    <cfRule type="iconSet" priority="277">
      <iconSet>
        <cfvo type="percent" val="0"/>
        <cfvo type="num" val="0"/>
        <cfvo type="num" val="0" gte="0"/>
      </iconSet>
    </cfRule>
  </conditionalFormatting>
  <conditionalFormatting sqref="I4890:L4890">
    <cfRule type="iconSet" priority="265">
      <iconSet>
        <cfvo type="percent" val="0"/>
        <cfvo type="num" val="0"/>
        <cfvo type="num" val="0" gte="0"/>
      </iconSet>
    </cfRule>
  </conditionalFormatting>
  <conditionalFormatting sqref="I4952:L4952">
    <cfRule type="iconSet" priority="253">
      <iconSet>
        <cfvo type="percent" val="0"/>
        <cfvo type="num" val="0"/>
        <cfvo type="num" val="0" gte="0"/>
      </iconSet>
    </cfRule>
  </conditionalFormatting>
  <conditionalFormatting sqref="I5014:L5014">
    <cfRule type="iconSet" priority="241">
      <iconSet>
        <cfvo type="percent" val="0"/>
        <cfvo type="num" val="0"/>
        <cfvo type="num" val="0" gte="0"/>
      </iconSet>
    </cfRule>
  </conditionalFormatting>
  <conditionalFormatting sqref="I5076:L5076">
    <cfRule type="iconSet" priority="229">
      <iconSet>
        <cfvo type="percent" val="0"/>
        <cfvo type="num" val="0"/>
        <cfvo type="num" val="0" gte="0"/>
      </iconSet>
    </cfRule>
  </conditionalFormatting>
  <conditionalFormatting sqref="I5138:L5138">
    <cfRule type="iconSet" priority="217">
      <iconSet>
        <cfvo type="percent" val="0"/>
        <cfvo type="num" val="0"/>
        <cfvo type="num" val="0" gte="0"/>
      </iconSet>
    </cfRule>
  </conditionalFormatting>
  <conditionalFormatting sqref="I5200:L5200">
    <cfRule type="iconSet" priority="205">
      <iconSet>
        <cfvo type="percent" val="0"/>
        <cfvo type="num" val="0"/>
        <cfvo type="num" val="0" gte="0"/>
      </iconSet>
    </cfRule>
  </conditionalFormatting>
  <conditionalFormatting sqref="I5262:L5262">
    <cfRule type="iconSet" priority="193">
      <iconSet>
        <cfvo type="percent" val="0"/>
        <cfvo type="num" val="0"/>
        <cfvo type="num" val="0" gte="0"/>
      </iconSet>
    </cfRule>
  </conditionalFormatting>
  <conditionalFormatting sqref="I5324:L5324">
    <cfRule type="iconSet" priority="181">
      <iconSet>
        <cfvo type="percent" val="0"/>
        <cfvo type="num" val="0"/>
        <cfvo type="num" val="0" gte="0"/>
      </iconSet>
    </cfRule>
  </conditionalFormatting>
  <conditionalFormatting sqref="I5386:L5386">
    <cfRule type="iconSet" priority="169">
      <iconSet>
        <cfvo type="percent" val="0"/>
        <cfvo type="num" val="0"/>
        <cfvo type="num" val="0" gte="0"/>
      </iconSet>
    </cfRule>
  </conditionalFormatting>
  <conditionalFormatting sqref="I5448:L5448">
    <cfRule type="iconSet" priority="157">
      <iconSet>
        <cfvo type="percent" val="0"/>
        <cfvo type="num" val="0"/>
        <cfvo type="num" val="0" gte="0"/>
      </iconSet>
    </cfRule>
  </conditionalFormatting>
  <conditionalFormatting sqref="I5510:L5510">
    <cfRule type="iconSet" priority="145">
      <iconSet>
        <cfvo type="percent" val="0"/>
        <cfvo type="num" val="0"/>
        <cfvo type="num" val="0" gte="0"/>
      </iconSet>
    </cfRule>
  </conditionalFormatting>
  <conditionalFormatting sqref="I5572:L5572">
    <cfRule type="iconSet" priority="133">
      <iconSet>
        <cfvo type="percent" val="0"/>
        <cfvo type="num" val="0"/>
        <cfvo type="num" val="0" gte="0"/>
      </iconSet>
    </cfRule>
  </conditionalFormatting>
  <conditionalFormatting sqref="I5634:L5634">
    <cfRule type="iconSet" priority="121">
      <iconSet>
        <cfvo type="percent" val="0"/>
        <cfvo type="num" val="0"/>
        <cfvo type="num" val="0" gte="0"/>
      </iconSet>
    </cfRule>
  </conditionalFormatting>
  <conditionalFormatting sqref="I5696:L5696">
    <cfRule type="iconSet" priority="109">
      <iconSet>
        <cfvo type="percent" val="0"/>
        <cfvo type="num" val="0"/>
        <cfvo type="num" val="0" gte="0"/>
      </iconSet>
    </cfRule>
  </conditionalFormatting>
  <conditionalFormatting sqref="I5758:L5758">
    <cfRule type="iconSet" priority="97">
      <iconSet>
        <cfvo type="percent" val="0"/>
        <cfvo type="num" val="0"/>
        <cfvo type="num" val="0" gte="0"/>
      </iconSet>
    </cfRule>
  </conditionalFormatting>
  <conditionalFormatting sqref="I5820:L5820">
    <cfRule type="iconSet" priority="85">
      <iconSet>
        <cfvo type="percent" val="0"/>
        <cfvo type="num" val="0"/>
        <cfvo type="num" val="0" gte="0"/>
      </iconSet>
    </cfRule>
  </conditionalFormatting>
  <conditionalFormatting sqref="I5882:L5882">
    <cfRule type="iconSet" priority="73">
      <iconSet>
        <cfvo type="percent" val="0"/>
        <cfvo type="num" val="0"/>
        <cfvo type="num" val="0" gte="0"/>
      </iconSet>
    </cfRule>
  </conditionalFormatting>
  <conditionalFormatting sqref="I5944:L5944">
    <cfRule type="iconSet" priority="61">
      <iconSet>
        <cfvo type="percent" val="0"/>
        <cfvo type="num" val="0"/>
        <cfvo type="num" val="0" gte="0"/>
      </iconSet>
    </cfRule>
  </conditionalFormatting>
  <conditionalFormatting sqref="I6006:L6006">
    <cfRule type="iconSet" priority="49">
      <iconSet>
        <cfvo type="percent" val="0"/>
        <cfvo type="num" val="0"/>
        <cfvo type="num" val="0" gte="0"/>
      </iconSet>
    </cfRule>
  </conditionalFormatting>
  <conditionalFormatting sqref="I6068:L6068">
    <cfRule type="iconSet" priority="37">
      <iconSet>
        <cfvo type="percent" val="0"/>
        <cfvo type="num" val="0"/>
        <cfvo type="num" val="0" gte="0"/>
      </iconSet>
    </cfRule>
  </conditionalFormatting>
  <conditionalFormatting sqref="I6130:L6130">
    <cfRule type="iconSet" priority="25">
      <iconSet>
        <cfvo type="percent" val="0"/>
        <cfvo type="num" val="0"/>
        <cfvo type="num" val="0" gte="0"/>
      </iconSet>
    </cfRule>
  </conditionalFormatting>
  <conditionalFormatting sqref="I6192:L6192">
    <cfRule type="iconSet" priority="13">
      <iconSet>
        <cfvo type="percent" val="0"/>
        <cfvo type="num" val="0"/>
        <cfvo type="num" val="0" gte="0"/>
      </iconSet>
    </cfRule>
  </conditionalFormatting>
  <conditionalFormatting sqref="J7">
    <cfRule type="expression" dxfId="201" priority="1358">
      <formula>(J7 = "No")</formula>
    </cfRule>
  </conditionalFormatting>
  <conditionalFormatting sqref="J69">
    <cfRule type="expression" dxfId="200" priority="1196">
      <formula>(J69 = "No")</formula>
    </cfRule>
  </conditionalFormatting>
  <conditionalFormatting sqref="J131">
    <cfRule type="expression" dxfId="199" priority="1184">
      <formula>(J131 = "No")</formula>
    </cfRule>
  </conditionalFormatting>
  <conditionalFormatting sqref="J193">
    <cfRule type="expression" dxfId="198" priority="1172">
      <formula>(J193 = "No")</formula>
    </cfRule>
  </conditionalFormatting>
  <conditionalFormatting sqref="J255">
    <cfRule type="expression" dxfId="197" priority="1160">
      <formula>(J255 = "No")</formula>
    </cfRule>
  </conditionalFormatting>
  <conditionalFormatting sqref="J317">
    <cfRule type="expression" dxfId="196" priority="1148">
      <formula>(J317 = "No")</formula>
    </cfRule>
  </conditionalFormatting>
  <conditionalFormatting sqref="J379">
    <cfRule type="expression" dxfId="195" priority="1136">
      <formula>(J379 = "No")</formula>
    </cfRule>
  </conditionalFormatting>
  <conditionalFormatting sqref="J441">
    <cfRule type="expression" dxfId="194" priority="1124">
      <formula>(J441 = "No")</formula>
    </cfRule>
  </conditionalFormatting>
  <conditionalFormatting sqref="J503">
    <cfRule type="expression" dxfId="193" priority="1112">
      <formula>(J503 = "No")</formula>
    </cfRule>
  </conditionalFormatting>
  <conditionalFormatting sqref="J565">
    <cfRule type="expression" dxfId="192" priority="1100">
      <formula>(J565 = "No")</formula>
    </cfRule>
  </conditionalFormatting>
  <conditionalFormatting sqref="J627">
    <cfRule type="expression" dxfId="191" priority="1088">
      <formula>(J627 = "No")</formula>
    </cfRule>
  </conditionalFormatting>
  <conditionalFormatting sqref="J689">
    <cfRule type="expression" dxfId="190" priority="1076">
      <formula>(J689 = "No")</formula>
    </cfRule>
  </conditionalFormatting>
  <conditionalFormatting sqref="J751">
    <cfRule type="expression" dxfId="189" priority="1064">
      <formula>(J751 = "No")</formula>
    </cfRule>
  </conditionalFormatting>
  <conditionalFormatting sqref="J813">
    <cfRule type="expression" dxfId="188" priority="1052">
      <formula>(J813 = "No")</formula>
    </cfRule>
  </conditionalFormatting>
  <conditionalFormatting sqref="J875">
    <cfRule type="expression" dxfId="187" priority="1040">
      <formula>(J875 = "No")</formula>
    </cfRule>
  </conditionalFormatting>
  <conditionalFormatting sqref="J937">
    <cfRule type="expression" dxfId="186" priority="1028">
      <formula>(J937 = "No")</formula>
    </cfRule>
  </conditionalFormatting>
  <conditionalFormatting sqref="J999">
    <cfRule type="expression" dxfId="185" priority="1016">
      <formula>(J999 = "No")</formula>
    </cfRule>
  </conditionalFormatting>
  <conditionalFormatting sqref="J1061">
    <cfRule type="expression" dxfId="184" priority="1004">
      <formula>(J1061 = "No")</formula>
    </cfRule>
  </conditionalFormatting>
  <conditionalFormatting sqref="J1123">
    <cfRule type="expression" dxfId="183" priority="992">
      <formula>(J1123 = "No")</formula>
    </cfRule>
  </conditionalFormatting>
  <conditionalFormatting sqref="J1185">
    <cfRule type="expression" dxfId="182" priority="980">
      <formula>(J1185 = "No")</formula>
    </cfRule>
  </conditionalFormatting>
  <conditionalFormatting sqref="J1247">
    <cfRule type="expression" dxfId="181" priority="968">
      <formula>(J1247 = "No")</formula>
    </cfRule>
  </conditionalFormatting>
  <conditionalFormatting sqref="J1309">
    <cfRule type="expression" dxfId="180" priority="956">
      <formula>(J1309 = "No")</formula>
    </cfRule>
  </conditionalFormatting>
  <conditionalFormatting sqref="J1371">
    <cfRule type="expression" dxfId="179" priority="944">
      <formula>(J1371 = "No")</formula>
    </cfRule>
  </conditionalFormatting>
  <conditionalFormatting sqref="J1433">
    <cfRule type="expression" dxfId="178" priority="932">
      <formula>(J1433 = "No")</formula>
    </cfRule>
  </conditionalFormatting>
  <conditionalFormatting sqref="J1495">
    <cfRule type="expression" dxfId="177" priority="920">
      <formula>(J1495 = "No")</formula>
    </cfRule>
  </conditionalFormatting>
  <conditionalFormatting sqref="J1557">
    <cfRule type="expression" dxfId="176" priority="908">
      <formula>(J1557 = "No")</formula>
    </cfRule>
  </conditionalFormatting>
  <conditionalFormatting sqref="J1619">
    <cfRule type="expression" dxfId="175" priority="896">
      <formula>(J1619 = "No")</formula>
    </cfRule>
  </conditionalFormatting>
  <conditionalFormatting sqref="J1681">
    <cfRule type="expression" dxfId="174" priority="884">
      <formula>(J1681 = "No")</formula>
    </cfRule>
  </conditionalFormatting>
  <conditionalFormatting sqref="J1743">
    <cfRule type="expression" dxfId="173" priority="872">
      <formula>(J1743 = "No")</formula>
    </cfRule>
  </conditionalFormatting>
  <conditionalFormatting sqref="J1805">
    <cfRule type="expression" dxfId="172" priority="860">
      <formula>(J1805 = "No")</formula>
    </cfRule>
  </conditionalFormatting>
  <conditionalFormatting sqref="J1867">
    <cfRule type="expression" dxfId="171" priority="848">
      <formula>(J1867 = "No")</formula>
    </cfRule>
  </conditionalFormatting>
  <conditionalFormatting sqref="J1929">
    <cfRule type="expression" dxfId="170" priority="836">
      <formula>(J1929 = "No")</formula>
    </cfRule>
  </conditionalFormatting>
  <conditionalFormatting sqref="J1991">
    <cfRule type="expression" dxfId="169" priority="824">
      <formula>(J1991 = "No")</formula>
    </cfRule>
  </conditionalFormatting>
  <conditionalFormatting sqref="J2053">
    <cfRule type="expression" dxfId="168" priority="812">
      <formula>(J2053 = "No")</formula>
    </cfRule>
  </conditionalFormatting>
  <conditionalFormatting sqref="J2115">
    <cfRule type="expression" dxfId="167" priority="800">
      <formula>(J2115 = "No")</formula>
    </cfRule>
  </conditionalFormatting>
  <conditionalFormatting sqref="J2177">
    <cfRule type="expression" dxfId="166" priority="788">
      <formula>(J2177 = "No")</formula>
    </cfRule>
  </conditionalFormatting>
  <conditionalFormatting sqref="J2239">
    <cfRule type="expression" dxfId="165" priority="776">
      <formula>(J2239 = "No")</formula>
    </cfRule>
  </conditionalFormatting>
  <conditionalFormatting sqref="J2301">
    <cfRule type="expression" dxfId="164" priority="764">
      <formula>(J2301 = "No")</formula>
    </cfRule>
  </conditionalFormatting>
  <conditionalFormatting sqref="J2363">
    <cfRule type="expression" dxfId="163" priority="752">
      <formula>(J2363 = "No")</formula>
    </cfRule>
  </conditionalFormatting>
  <conditionalFormatting sqref="J2425">
    <cfRule type="expression" dxfId="162" priority="740">
      <formula>(J2425 = "No")</formula>
    </cfRule>
  </conditionalFormatting>
  <conditionalFormatting sqref="J2487">
    <cfRule type="expression" dxfId="161" priority="728">
      <formula>(J2487 = "No")</formula>
    </cfRule>
  </conditionalFormatting>
  <conditionalFormatting sqref="J2549">
    <cfRule type="expression" dxfId="160" priority="716">
      <formula>(J2549 = "No")</formula>
    </cfRule>
  </conditionalFormatting>
  <conditionalFormatting sqref="J2611">
    <cfRule type="expression" dxfId="159" priority="704">
      <formula>(J2611 = "No")</formula>
    </cfRule>
  </conditionalFormatting>
  <conditionalFormatting sqref="J2673">
    <cfRule type="expression" dxfId="158" priority="692">
      <formula>(J2673 = "No")</formula>
    </cfRule>
  </conditionalFormatting>
  <conditionalFormatting sqref="J2735">
    <cfRule type="expression" dxfId="157" priority="680">
      <formula>(J2735 = "No")</formula>
    </cfRule>
  </conditionalFormatting>
  <conditionalFormatting sqref="J2797">
    <cfRule type="expression" dxfId="156" priority="668">
      <formula>(J2797 = "No")</formula>
    </cfRule>
  </conditionalFormatting>
  <conditionalFormatting sqref="J2859">
    <cfRule type="expression" dxfId="155" priority="656">
      <formula>(J2859 = "No")</formula>
    </cfRule>
  </conditionalFormatting>
  <conditionalFormatting sqref="J2921">
    <cfRule type="expression" dxfId="154" priority="644">
      <formula>(J2921 = "No")</formula>
    </cfRule>
  </conditionalFormatting>
  <conditionalFormatting sqref="J2983">
    <cfRule type="expression" dxfId="153" priority="632">
      <formula>(J2983 = "No")</formula>
    </cfRule>
  </conditionalFormatting>
  <conditionalFormatting sqref="J3045">
    <cfRule type="expression" dxfId="152" priority="620">
      <formula>(J3045 = "No")</formula>
    </cfRule>
  </conditionalFormatting>
  <conditionalFormatting sqref="J3107">
    <cfRule type="expression" dxfId="151" priority="608">
      <formula>(J3107 = "No")</formula>
    </cfRule>
  </conditionalFormatting>
  <conditionalFormatting sqref="J3169">
    <cfRule type="expression" dxfId="150" priority="596">
      <formula>(J3169 = "No")</formula>
    </cfRule>
  </conditionalFormatting>
  <conditionalFormatting sqref="J3231">
    <cfRule type="expression" dxfId="149" priority="584">
      <formula>(J3231 = "No")</formula>
    </cfRule>
  </conditionalFormatting>
  <conditionalFormatting sqref="J3293">
    <cfRule type="expression" dxfId="148" priority="572">
      <formula>(J3293 = "No")</formula>
    </cfRule>
  </conditionalFormatting>
  <conditionalFormatting sqref="J3355">
    <cfRule type="expression" dxfId="147" priority="560">
      <formula>(J3355 = "No")</formula>
    </cfRule>
  </conditionalFormatting>
  <conditionalFormatting sqref="J3417">
    <cfRule type="expression" dxfId="146" priority="548">
      <formula>(J3417 = "No")</formula>
    </cfRule>
  </conditionalFormatting>
  <conditionalFormatting sqref="J3479">
    <cfRule type="expression" dxfId="145" priority="536">
      <formula>(J3479 = "No")</formula>
    </cfRule>
  </conditionalFormatting>
  <conditionalFormatting sqref="J3541">
    <cfRule type="expression" dxfId="144" priority="524">
      <formula>(J3541 = "No")</formula>
    </cfRule>
  </conditionalFormatting>
  <conditionalFormatting sqref="J3603">
    <cfRule type="expression" dxfId="143" priority="512">
      <formula>(J3603 = "No")</formula>
    </cfRule>
  </conditionalFormatting>
  <conditionalFormatting sqref="J3665">
    <cfRule type="expression" dxfId="142" priority="500">
      <formula>(J3665 = "No")</formula>
    </cfRule>
  </conditionalFormatting>
  <conditionalFormatting sqref="J3727">
    <cfRule type="expression" dxfId="141" priority="488">
      <formula>(J3727 = "No")</formula>
    </cfRule>
  </conditionalFormatting>
  <conditionalFormatting sqref="J3789">
    <cfRule type="expression" dxfId="140" priority="476">
      <formula>(J3789 = "No")</formula>
    </cfRule>
  </conditionalFormatting>
  <conditionalFormatting sqref="J3851">
    <cfRule type="expression" dxfId="139" priority="464">
      <formula>(J3851 = "No")</formula>
    </cfRule>
  </conditionalFormatting>
  <conditionalFormatting sqref="J3913">
    <cfRule type="expression" dxfId="138" priority="452">
      <formula>(J3913 = "No")</formula>
    </cfRule>
  </conditionalFormatting>
  <conditionalFormatting sqref="J3975">
    <cfRule type="expression" dxfId="137" priority="440">
      <formula>(J3975 = "No")</formula>
    </cfRule>
  </conditionalFormatting>
  <conditionalFormatting sqref="J4037">
    <cfRule type="expression" dxfId="136" priority="428">
      <formula>(J4037 = "No")</formula>
    </cfRule>
  </conditionalFormatting>
  <conditionalFormatting sqref="J4099">
    <cfRule type="expression" dxfId="135" priority="416">
      <formula>(J4099 = "No")</formula>
    </cfRule>
  </conditionalFormatting>
  <conditionalFormatting sqref="J4161">
    <cfRule type="expression" dxfId="134" priority="404">
      <formula>(J4161 = "No")</formula>
    </cfRule>
  </conditionalFormatting>
  <conditionalFormatting sqref="J4223">
    <cfRule type="expression" dxfId="133" priority="392">
      <formula>(J4223 = "No")</formula>
    </cfRule>
  </conditionalFormatting>
  <conditionalFormatting sqref="J4285">
    <cfRule type="expression" dxfId="132" priority="380">
      <formula>(J4285 = "No")</formula>
    </cfRule>
  </conditionalFormatting>
  <conditionalFormatting sqref="J4347">
    <cfRule type="expression" dxfId="131" priority="368">
      <formula>(J4347 = "No")</formula>
    </cfRule>
  </conditionalFormatting>
  <conditionalFormatting sqref="J4409">
    <cfRule type="expression" dxfId="130" priority="356">
      <formula>(J4409 = "No")</formula>
    </cfRule>
  </conditionalFormatting>
  <conditionalFormatting sqref="J4471">
    <cfRule type="expression" dxfId="129" priority="344">
      <formula>(J4471 = "No")</formula>
    </cfRule>
  </conditionalFormatting>
  <conditionalFormatting sqref="J4533">
    <cfRule type="expression" dxfId="128" priority="332">
      <formula>(J4533 = "No")</formula>
    </cfRule>
  </conditionalFormatting>
  <conditionalFormatting sqref="J4595">
    <cfRule type="expression" dxfId="127" priority="320">
      <formula>(J4595 = "No")</formula>
    </cfRule>
  </conditionalFormatting>
  <conditionalFormatting sqref="J4657">
    <cfRule type="expression" dxfId="126" priority="308">
      <formula>(J4657 = "No")</formula>
    </cfRule>
  </conditionalFormatting>
  <conditionalFormatting sqref="J4719">
    <cfRule type="expression" dxfId="125" priority="296">
      <formula>(J4719 = "No")</formula>
    </cfRule>
  </conditionalFormatting>
  <conditionalFormatting sqref="J4781">
    <cfRule type="expression" dxfId="124" priority="284">
      <formula>(J4781 = "No")</formula>
    </cfRule>
  </conditionalFormatting>
  <conditionalFormatting sqref="J4843">
    <cfRule type="expression" dxfId="123" priority="272">
      <formula>(J4843 = "No")</formula>
    </cfRule>
  </conditionalFormatting>
  <conditionalFormatting sqref="J4905">
    <cfRule type="expression" dxfId="122" priority="260">
      <formula>(J4905 = "No")</formula>
    </cfRule>
  </conditionalFormatting>
  <conditionalFormatting sqref="J4967">
    <cfRule type="expression" dxfId="121" priority="248">
      <formula>(J4967 = "No")</formula>
    </cfRule>
  </conditionalFormatting>
  <conditionalFormatting sqref="J5029">
    <cfRule type="expression" dxfId="120" priority="236">
      <formula>(J5029 = "No")</formula>
    </cfRule>
  </conditionalFormatting>
  <conditionalFormatting sqref="J5091">
    <cfRule type="expression" dxfId="119" priority="224">
      <formula>(J5091 = "No")</formula>
    </cfRule>
  </conditionalFormatting>
  <conditionalFormatting sqref="J5153">
    <cfRule type="expression" dxfId="118" priority="212">
      <formula>(J5153 = "No")</formula>
    </cfRule>
  </conditionalFormatting>
  <conditionalFormatting sqref="J5215">
    <cfRule type="expression" dxfId="117" priority="200">
      <formula>(J5215 = "No")</formula>
    </cfRule>
  </conditionalFormatting>
  <conditionalFormatting sqref="J5277">
    <cfRule type="expression" dxfId="116" priority="188">
      <formula>(J5277 = "No")</formula>
    </cfRule>
  </conditionalFormatting>
  <conditionalFormatting sqref="J5339">
    <cfRule type="expression" dxfId="115" priority="176">
      <formula>(J5339 = "No")</formula>
    </cfRule>
  </conditionalFormatting>
  <conditionalFormatting sqref="J5401">
    <cfRule type="expression" dxfId="114" priority="164">
      <formula>(J5401 = "No")</formula>
    </cfRule>
  </conditionalFormatting>
  <conditionalFormatting sqref="J5463">
    <cfRule type="expression" dxfId="113" priority="152">
      <formula>(J5463 = "No")</formula>
    </cfRule>
  </conditionalFormatting>
  <conditionalFormatting sqref="J5525">
    <cfRule type="expression" dxfId="112" priority="140">
      <formula>(J5525 = "No")</formula>
    </cfRule>
  </conditionalFormatting>
  <conditionalFormatting sqref="J5587">
    <cfRule type="expression" dxfId="111" priority="128">
      <formula>(J5587 = "No")</formula>
    </cfRule>
  </conditionalFormatting>
  <conditionalFormatting sqref="J5649">
    <cfRule type="expression" dxfId="110" priority="116">
      <formula>(J5649 = "No")</formula>
    </cfRule>
  </conditionalFormatting>
  <conditionalFormatting sqref="J5711">
    <cfRule type="expression" dxfId="109" priority="104">
      <formula>(J5711 = "No")</formula>
    </cfRule>
  </conditionalFormatting>
  <conditionalFormatting sqref="J5773">
    <cfRule type="expression" dxfId="108" priority="92">
      <formula>(J5773 = "No")</formula>
    </cfRule>
  </conditionalFormatting>
  <conditionalFormatting sqref="J5835">
    <cfRule type="expression" dxfId="107" priority="80">
      <formula>(J5835 = "No")</formula>
    </cfRule>
  </conditionalFormatting>
  <conditionalFormatting sqref="J5897">
    <cfRule type="expression" dxfId="106" priority="68">
      <formula>(J5897 = "No")</formula>
    </cfRule>
  </conditionalFormatting>
  <conditionalFormatting sqref="J5959">
    <cfRule type="expression" dxfId="105" priority="56">
      <formula>(J5959 = "No")</formula>
    </cfRule>
  </conditionalFormatting>
  <conditionalFormatting sqref="J6021">
    <cfRule type="expression" dxfId="104" priority="44">
      <formula>(J6021 = "No")</formula>
    </cfRule>
  </conditionalFormatting>
  <conditionalFormatting sqref="J6083">
    <cfRule type="expression" dxfId="103" priority="32">
      <formula>(J6083 = "No")</formula>
    </cfRule>
  </conditionalFormatting>
  <conditionalFormatting sqref="J6145">
    <cfRule type="expression" dxfId="102" priority="20">
      <formula>(J6145 = "No")</formula>
    </cfRule>
  </conditionalFormatting>
  <conditionalFormatting sqref="L7">
    <cfRule type="expression" dxfId="101" priority="1356">
      <formula>(L7 = "No")</formula>
    </cfRule>
  </conditionalFormatting>
  <conditionalFormatting sqref="L69">
    <cfRule type="expression" dxfId="100" priority="1195">
      <formula>(L69 = "No")</formula>
    </cfRule>
  </conditionalFormatting>
  <conditionalFormatting sqref="L131">
    <cfRule type="expression" dxfId="99" priority="1183">
      <formula>(L131 = "No")</formula>
    </cfRule>
  </conditionalFormatting>
  <conditionalFormatting sqref="L193">
    <cfRule type="expression" dxfId="98" priority="1171">
      <formula>(L193 = "No")</formula>
    </cfRule>
  </conditionalFormatting>
  <conditionalFormatting sqref="L255">
    <cfRule type="expression" dxfId="97" priority="1159">
      <formula>(L255 = "No")</formula>
    </cfRule>
  </conditionalFormatting>
  <conditionalFormatting sqref="L317">
    <cfRule type="expression" dxfId="96" priority="1147">
      <formula>(L317 = "No")</formula>
    </cfRule>
  </conditionalFormatting>
  <conditionalFormatting sqref="L379">
    <cfRule type="expression" dxfId="95" priority="1135">
      <formula>(L379 = "No")</formula>
    </cfRule>
  </conditionalFormatting>
  <conditionalFormatting sqref="L441">
    <cfRule type="expression" dxfId="94" priority="1123">
      <formula>(L441 = "No")</formula>
    </cfRule>
  </conditionalFormatting>
  <conditionalFormatting sqref="L503">
    <cfRule type="expression" dxfId="93" priority="1111">
      <formula>(L503 = "No")</formula>
    </cfRule>
  </conditionalFormatting>
  <conditionalFormatting sqref="L565">
    <cfRule type="expression" dxfId="92" priority="1099">
      <formula>(L565 = "No")</formula>
    </cfRule>
  </conditionalFormatting>
  <conditionalFormatting sqref="L627">
    <cfRule type="expression" dxfId="91" priority="1087">
      <formula>(L627 = "No")</formula>
    </cfRule>
  </conditionalFormatting>
  <conditionalFormatting sqref="L689">
    <cfRule type="expression" dxfId="90" priority="1075">
      <formula>(L689 = "No")</formula>
    </cfRule>
  </conditionalFormatting>
  <conditionalFormatting sqref="L751">
    <cfRule type="expression" dxfId="89" priority="1063">
      <formula>(L751 = "No")</formula>
    </cfRule>
  </conditionalFormatting>
  <conditionalFormatting sqref="L813">
    <cfRule type="expression" dxfId="88" priority="1051">
      <formula>(L813 = "No")</formula>
    </cfRule>
  </conditionalFormatting>
  <conditionalFormatting sqref="L875">
    <cfRule type="expression" dxfId="87" priority="1039">
      <formula>(L875 = "No")</formula>
    </cfRule>
  </conditionalFormatting>
  <conditionalFormatting sqref="L937">
    <cfRule type="expression" dxfId="86" priority="1027">
      <formula>(L937 = "No")</formula>
    </cfRule>
  </conditionalFormatting>
  <conditionalFormatting sqref="L999">
    <cfRule type="expression" dxfId="85" priority="1015">
      <formula>(L999 = "No")</formula>
    </cfRule>
  </conditionalFormatting>
  <conditionalFormatting sqref="L1061">
    <cfRule type="expression" dxfId="84" priority="1003">
      <formula>(L1061 = "No")</formula>
    </cfRule>
  </conditionalFormatting>
  <conditionalFormatting sqref="L1123">
    <cfRule type="expression" dxfId="83" priority="991">
      <formula>(L1123 = "No")</formula>
    </cfRule>
  </conditionalFormatting>
  <conditionalFormatting sqref="L1185">
    <cfRule type="expression" dxfId="82" priority="979">
      <formula>(L1185 = "No")</formula>
    </cfRule>
  </conditionalFormatting>
  <conditionalFormatting sqref="L1247">
    <cfRule type="expression" dxfId="81" priority="967">
      <formula>(L1247 = "No")</formula>
    </cfRule>
  </conditionalFormatting>
  <conditionalFormatting sqref="L1309">
    <cfRule type="expression" dxfId="80" priority="955">
      <formula>(L1309 = "No")</formula>
    </cfRule>
  </conditionalFormatting>
  <conditionalFormatting sqref="L1371">
    <cfRule type="expression" dxfId="79" priority="943">
      <formula>(L1371 = "No")</formula>
    </cfRule>
  </conditionalFormatting>
  <conditionalFormatting sqref="L1433">
    <cfRule type="expression" dxfId="78" priority="931">
      <formula>(L1433 = "No")</formula>
    </cfRule>
  </conditionalFormatting>
  <conditionalFormatting sqref="L1495">
    <cfRule type="expression" dxfId="77" priority="919">
      <formula>(L1495 = "No")</formula>
    </cfRule>
  </conditionalFormatting>
  <conditionalFormatting sqref="L1557">
    <cfRule type="expression" dxfId="76" priority="907">
      <formula>(L1557 = "No")</formula>
    </cfRule>
  </conditionalFormatting>
  <conditionalFormatting sqref="L1619">
    <cfRule type="expression" dxfId="75" priority="895">
      <formula>(L1619 = "No")</formula>
    </cfRule>
  </conditionalFormatting>
  <conditionalFormatting sqref="L1681">
    <cfRule type="expression" dxfId="74" priority="883">
      <formula>(L1681 = "No")</formula>
    </cfRule>
  </conditionalFormatting>
  <conditionalFormatting sqref="L1743">
    <cfRule type="expression" dxfId="73" priority="871">
      <formula>(L1743 = "No")</formula>
    </cfRule>
  </conditionalFormatting>
  <conditionalFormatting sqref="L1805">
    <cfRule type="expression" dxfId="72" priority="859">
      <formula>(L1805 = "No")</formula>
    </cfRule>
  </conditionalFormatting>
  <conditionalFormatting sqref="L1867">
    <cfRule type="expression" dxfId="71" priority="847">
      <formula>(L1867 = "No")</formula>
    </cfRule>
  </conditionalFormatting>
  <conditionalFormatting sqref="L1929">
    <cfRule type="expression" dxfId="70" priority="835">
      <formula>(L1929 = "No")</formula>
    </cfRule>
  </conditionalFormatting>
  <conditionalFormatting sqref="L1991">
    <cfRule type="expression" dxfId="69" priority="823">
      <formula>(L1991 = "No")</formula>
    </cfRule>
  </conditionalFormatting>
  <conditionalFormatting sqref="L2053">
    <cfRule type="expression" dxfId="68" priority="811">
      <formula>(L2053 = "No")</formula>
    </cfRule>
  </conditionalFormatting>
  <conditionalFormatting sqref="L2115">
    <cfRule type="expression" dxfId="67" priority="799">
      <formula>(L2115 = "No")</formula>
    </cfRule>
  </conditionalFormatting>
  <conditionalFormatting sqref="L2177">
    <cfRule type="expression" dxfId="66" priority="787">
      <formula>(L2177 = "No")</formula>
    </cfRule>
  </conditionalFormatting>
  <conditionalFormatting sqref="L2239">
    <cfRule type="expression" dxfId="65" priority="775">
      <formula>(L2239 = "No")</formula>
    </cfRule>
  </conditionalFormatting>
  <conditionalFormatting sqref="L2301">
    <cfRule type="expression" dxfId="64" priority="763">
      <formula>(L2301 = "No")</formula>
    </cfRule>
  </conditionalFormatting>
  <conditionalFormatting sqref="L2363">
    <cfRule type="expression" dxfId="63" priority="751">
      <formula>(L2363 = "No")</formula>
    </cfRule>
  </conditionalFormatting>
  <conditionalFormatting sqref="L2425">
    <cfRule type="expression" dxfId="62" priority="739">
      <formula>(L2425 = "No")</formula>
    </cfRule>
  </conditionalFormatting>
  <conditionalFormatting sqref="L2487">
    <cfRule type="expression" dxfId="61" priority="727">
      <formula>(L2487 = "No")</formula>
    </cfRule>
  </conditionalFormatting>
  <conditionalFormatting sqref="L2549">
    <cfRule type="expression" dxfId="60" priority="715">
      <formula>(L2549 = "No")</formula>
    </cfRule>
  </conditionalFormatting>
  <conditionalFormatting sqref="L2611">
    <cfRule type="expression" dxfId="59" priority="703">
      <formula>(L2611 = "No")</formula>
    </cfRule>
  </conditionalFormatting>
  <conditionalFormatting sqref="L2673">
    <cfRule type="expression" dxfId="58" priority="691">
      <formula>(L2673 = "No")</formula>
    </cfRule>
  </conditionalFormatting>
  <conditionalFormatting sqref="L2735">
    <cfRule type="expression" dxfId="57" priority="679">
      <formula>(L2735 = "No")</formula>
    </cfRule>
  </conditionalFormatting>
  <conditionalFormatting sqref="L2797">
    <cfRule type="expression" dxfId="56" priority="667">
      <formula>(L2797 = "No")</formula>
    </cfRule>
  </conditionalFormatting>
  <conditionalFormatting sqref="L2859">
    <cfRule type="expression" dxfId="55" priority="655">
      <formula>(L2859 = "No")</formula>
    </cfRule>
  </conditionalFormatting>
  <conditionalFormatting sqref="L2921">
    <cfRule type="expression" dxfId="54" priority="643">
      <formula>(L2921 = "No")</formula>
    </cfRule>
  </conditionalFormatting>
  <conditionalFormatting sqref="L2983">
    <cfRule type="expression" dxfId="53" priority="631">
      <formula>(L2983 = "No")</formula>
    </cfRule>
  </conditionalFormatting>
  <conditionalFormatting sqref="L3045">
    <cfRule type="expression" dxfId="52" priority="619">
      <formula>(L3045 = "No")</formula>
    </cfRule>
  </conditionalFormatting>
  <conditionalFormatting sqref="L3107">
    <cfRule type="expression" dxfId="51" priority="607">
      <formula>(L3107 = "No")</formula>
    </cfRule>
  </conditionalFormatting>
  <conditionalFormatting sqref="L3169">
    <cfRule type="expression" dxfId="50" priority="595">
      <formula>(L3169 = "No")</formula>
    </cfRule>
  </conditionalFormatting>
  <conditionalFormatting sqref="L3231">
    <cfRule type="expression" dxfId="49" priority="583">
      <formula>(L3231 = "No")</formula>
    </cfRule>
  </conditionalFormatting>
  <conditionalFormatting sqref="L3293">
    <cfRule type="expression" dxfId="48" priority="571">
      <formula>(L3293 = "No")</formula>
    </cfRule>
  </conditionalFormatting>
  <conditionalFormatting sqref="L3355">
    <cfRule type="expression" dxfId="47" priority="559">
      <formula>(L3355 = "No")</formula>
    </cfRule>
  </conditionalFormatting>
  <conditionalFormatting sqref="L3417">
    <cfRule type="expression" dxfId="46" priority="547">
      <formula>(L3417 = "No")</formula>
    </cfRule>
  </conditionalFormatting>
  <conditionalFormatting sqref="L3479">
    <cfRule type="expression" dxfId="45" priority="535">
      <formula>(L3479 = "No")</formula>
    </cfRule>
  </conditionalFormatting>
  <conditionalFormatting sqref="L3541">
    <cfRule type="expression" dxfId="44" priority="523">
      <formula>(L3541 = "No")</formula>
    </cfRule>
  </conditionalFormatting>
  <conditionalFormatting sqref="L3603">
    <cfRule type="expression" dxfId="43" priority="511">
      <formula>(L3603 = "No")</formula>
    </cfRule>
  </conditionalFormatting>
  <conditionalFormatting sqref="L3665">
    <cfRule type="expression" dxfId="42" priority="499">
      <formula>(L3665 = "No")</formula>
    </cfRule>
  </conditionalFormatting>
  <conditionalFormatting sqref="L3727">
    <cfRule type="expression" dxfId="41" priority="487">
      <formula>(L3727 = "No")</formula>
    </cfRule>
  </conditionalFormatting>
  <conditionalFormatting sqref="L3789">
    <cfRule type="expression" dxfId="40" priority="475">
      <formula>(L3789 = "No")</formula>
    </cfRule>
  </conditionalFormatting>
  <conditionalFormatting sqref="L3851">
    <cfRule type="expression" dxfId="39" priority="463">
      <formula>(L3851 = "No")</formula>
    </cfRule>
  </conditionalFormatting>
  <conditionalFormatting sqref="L3913">
    <cfRule type="expression" dxfId="38" priority="451">
      <formula>(L3913 = "No")</formula>
    </cfRule>
  </conditionalFormatting>
  <conditionalFormatting sqref="L3975">
    <cfRule type="expression" dxfId="37" priority="439">
      <formula>(L3975 = "No")</formula>
    </cfRule>
  </conditionalFormatting>
  <conditionalFormatting sqref="L4037">
    <cfRule type="expression" dxfId="36" priority="427">
      <formula>(L4037 = "No")</formula>
    </cfRule>
  </conditionalFormatting>
  <conditionalFormatting sqref="L4099">
    <cfRule type="expression" dxfId="35" priority="415">
      <formula>(L4099 = "No")</formula>
    </cfRule>
  </conditionalFormatting>
  <conditionalFormatting sqref="L4161">
    <cfRule type="expression" dxfId="34" priority="403">
      <formula>(L4161 = "No")</formula>
    </cfRule>
  </conditionalFormatting>
  <conditionalFormatting sqref="L4223">
    <cfRule type="expression" dxfId="33" priority="391">
      <formula>(L4223 = "No")</formula>
    </cfRule>
  </conditionalFormatting>
  <conditionalFormatting sqref="L4285">
    <cfRule type="expression" dxfId="32" priority="379">
      <formula>(L4285 = "No")</formula>
    </cfRule>
  </conditionalFormatting>
  <conditionalFormatting sqref="L4347">
    <cfRule type="expression" dxfId="31" priority="367">
      <formula>(L4347 = "No")</formula>
    </cfRule>
  </conditionalFormatting>
  <conditionalFormatting sqref="L4409">
    <cfRule type="expression" dxfId="30" priority="355">
      <formula>(L4409 = "No")</formula>
    </cfRule>
  </conditionalFormatting>
  <conditionalFormatting sqref="L4471">
    <cfRule type="expression" dxfId="29" priority="343">
      <formula>(L4471 = "No")</formula>
    </cfRule>
  </conditionalFormatting>
  <conditionalFormatting sqref="L4533">
    <cfRule type="expression" dxfId="28" priority="331">
      <formula>(L4533 = "No")</formula>
    </cfRule>
  </conditionalFormatting>
  <conditionalFormatting sqref="L4595">
    <cfRule type="expression" dxfId="27" priority="319">
      <formula>(L4595 = "No")</formula>
    </cfRule>
  </conditionalFormatting>
  <conditionalFormatting sqref="L4657">
    <cfRule type="expression" dxfId="26" priority="307">
      <formula>(L4657 = "No")</formula>
    </cfRule>
  </conditionalFormatting>
  <conditionalFormatting sqref="L4719">
    <cfRule type="expression" dxfId="25" priority="295">
      <formula>(L4719 = "No")</formula>
    </cfRule>
  </conditionalFormatting>
  <conditionalFormatting sqref="L4781">
    <cfRule type="expression" dxfId="24" priority="283">
      <formula>(L4781 = "No")</formula>
    </cfRule>
  </conditionalFormatting>
  <conditionalFormatting sqref="L4843">
    <cfRule type="expression" dxfId="23" priority="271">
      <formula>(L4843 = "No")</formula>
    </cfRule>
  </conditionalFormatting>
  <conditionalFormatting sqref="L4905">
    <cfRule type="expression" dxfId="22" priority="259">
      <formula>(L4905 = "No")</formula>
    </cfRule>
  </conditionalFormatting>
  <conditionalFormatting sqref="L4967">
    <cfRule type="expression" dxfId="21" priority="247">
      <formula>(L4967 = "No")</formula>
    </cfRule>
  </conditionalFormatting>
  <conditionalFormatting sqref="L5029">
    <cfRule type="expression" dxfId="20" priority="235">
      <formula>(L5029 = "No")</formula>
    </cfRule>
  </conditionalFormatting>
  <conditionalFormatting sqref="L5091">
    <cfRule type="expression" dxfId="19" priority="223">
      <formula>(L5091 = "No")</formula>
    </cfRule>
  </conditionalFormatting>
  <conditionalFormatting sqref="L5153">
    <cfRule type="expression" dxfId="18" priority="211">
      <formula>(L5153 = "No")</formula>
    </cfRule>
  </conditionalFormatting>
  <conditionalFormatting sqref="L5215">
    <cfRule type="expression" dxfId="17" priority="199">
      <formula>(L5215 = "No")</formula>
    </cfRule>
  </conditionalFormatting>
  <conditionalFormatting sqref="L5277">
    <cfRule type="expression" dxfId="16" priority="187">
      <formula>(L5277 = "No")</formula>
    </cfRule>
  </conditionalFormatting>
  <conditionalFormatting sqref="L5339">
    <cfRule type="expression" dxfId="15" priority="175">
      <formula>(L5339 = "No")</formula>
    </cfRule>
  </conditionalFormatting>
  <conditionalFormatting sqref="L5401">
    <cfRule type="expression" dxfId="14" priority="163">
      <formula>(L5401 = "No")</formula>
    </cfRule>
  </conditionalFormatting>
  <conditionalFormatting sqref="L5463">
    <cfRule type="expression" dxfId="13" priority="151">
      <formula>(L5463 = "No")</formula>
    </cfRule>
  </conditionalFormatting>
  <conditionalFormatting sqref="L5525">
    <cfRule type="expression" dxfId="12" priority="139">
      <formula>(L5525 = "No")</formula>
    </cfRule>
  </conditionalFormatting>
  <conditionalFormatting sqref="L5587">
    <cfRule type="expression" dxfId="11" priority="127">
      <formula>(L5587 = "No")</formula>
    </cfRule>
  </conditionalFormatting>
  <conditionalFormatting sqref="L5649">
    <cfRule type="expression" dxfId="10" priority="115">
      <formula>(L5649 = "No")</formula>
    </cfRule>
  </conditionalFormatting>
  <conditionalFormatting sqref="L5711">
    <cfRule type="expression" dxfId="9" priority="103">
      <formula>(L5711 = "No")</formula>
    </cfRule>
  </conditionalFormatting>
  <conditionalFormatting sqref="L5773">
    <cfRule type="expression" dxfId="8" priority="91">
      <formula>(L5773 = "No")</formula>
    </cfRule>
  </conditionalFormatting>
  <conditionalFormatting sqref="L5835">
    <cfRule type="expression" dxfId="7" priority="79">
      <formula>(L5835 = "No")</formula>
    </cfRule>
  </conditionalFormatting>
  <conditionalFormatting sqref="L5897">
    <cfRule type="expression" dxfId="6" priority="67">
      <formula>(L5897 = "No")</formula>
    </cfRule>
  </conditionalFormatting>
  <conditionalFormatting sqref="L5959">
    <cfRule type="expression" dxfId="5" priority="55">
      <formula>(L5959 = "No")</formula>
    </cfRule>
  </conditionalFormatting>
  <conditionalFormatting sqref="L6021">
    <cfRule type="expression" dxfId="4" priority="43">
      <formula>(L6021 = "No")</formula>
    </cfRule>
  </conditionalFormatting>
  <conditionalFormatting sqref="L6083">
    <cfRule type="expression" dxfId="3" priority="31">
      <formula>(L6083 = "No")</formula>
    </cfRule>
  </conditionalFormatting>
  <conditionalFormatting sqref="L6145">
    <cfRule type="expression" dxfId="2" priority="19">
      <formula>(L6145 = "No")</formula>
    </cfRule>
  </conditionalFormatting>
  <dataValidations count="6">
    <dataValidation type="list" allowBlank="1" showErrorMessage="1" errorTitle="LW source" error="You must selection an option from the dropdown list." sqref="H22:L22 H84:L84 H146:L146 H208:L208 H270:L270 H332:L332 H394:L394 H456:L456 H518:L518 H580:L580 H642:L642 H704:L704 H766:L766 H828:L828 H890:L890 H952:L952 H1014:L1014 H1076:L1076 H1138:L1138 H1200:L1200 H1262:L1262 H1324:L1324 H1386:L1386 H1448:L1448 H1510:L1510 H1572:L1572 H1634:L1634 H1696:L1696 H1758:L1758 H1820:L1820 H1882:L1882 H1944:L1944 H2006:L2006 H2068:L2068 H2130:L2130 H2192:L2192 H2254:L2254 H2316:L2316 H2378:L2378 H2440:L2440 H2502:L2502 H2564:L2564 H2626:L2626 H2688:L2688 H2750:L2750 H2812:L2812 H2874:L2874 H2936:L2936 H2998:L2998 H3060:L3060 H3122:L3122 H3184:L3184 H3246:L3246 H3308:L3308 H3370:L3370 H3432:L3432 H3494:L3494 H3556:L3556 H3618:L3618 H3680:L3680 H3742:L3742 H3804:L3804 H3866:L3866 H3928:L3928 H3990:L3990 H4052:L4052 H4114:L4114 H4176:L4176 H4238:L4238 H4300:L4300 H4362:L4362 H4424:L4424 H4486:L4486 H4548:L4548 H4610:L4610 H4672:L4672 H4734:L4734 H4796:L4796 H4858:L4858 H4920:L4920 H4982:L4982 H5044:L5044 H5106:L5106 H5168:L5168 H5230:L5230 H5292:L5292 H5354:L5354 H5416:L5416 H5478:L5478 H5540:L5540 H5602:L5602 H5664:L5664 H5726:L5726 H5788:L5788 H5850:L5850 H5912:L5912 H5974:L5974 H6036:L6036 H6098:L6098 H6160:L6160" xr:uid="{EDB6A1A0-F700-47BD-8B3E-5A78869BDD56}">
      <formula1>LWEstimateSources</formula1>
    </dataValidation>
    <dataValidation type="whole" operator="greaterThanOrEqual" allowBlank="1" showInputMessage="1" showErrorMessage="1" errorTitle="Number of workers" error="Enter the number of workers in this catagory._x000a__x000a_The number of workers must be a whole number greater than or equal to zero." sqref="H28:L28 H36:L37 H90:L90 H98:L99 H152:L152 H160:L161 H214:L214 H222:L223 H276:L276 H284:L285 H338:L338 H346:L347 H400:L400 H408:L409 H462:L462 H470:L471 H524:L524 H532:L533 H586:L586 H594:L595 H648:L648 H656:L657 H710:L710 H718:L719 H772:L772 H780:L781 H834:L834 H842:L843 H896:L896 H904:L905 H958:L958 H966:L967 H1020:L1020 H1028:L1029 H1082:L1082 H1090:L1091 H1144:L1144 H1152:L1153 H1206:L1206 H1214:L1215 H1268:L1268 H1276:L1277 H1330:L1330 H1338:L1339 H1392:L1392 H1400:L1401 H1454:L1454 H1462:L1463 H1516:L1516 H1524:L1525 H1578:L1578 H1586:L1587 H1640:L1640 H1648:L1649 H1702:L1702 H1710:L1711 H1764:L1764 H1772:L1773 H1826:L1826 H1834:L1835 H1888:L1888 H1896:L1897 H1950:L1950 H1958:L1959 H2012:L2012 H2020:L2021 H2074:L2074 H2082:L2083 H2136:L2136 H2144:L2145 H2198:L2198 H2206:L2207 H2260:L2260 H2268:L2269 H2322:L2322 H2330:L2331 H2384:L2384 H2392:L2393 H2446:L2446 H2454:L2455 H2508:L2508 H2516:L2517 H2570:L2570 H2578:L2579 H2632:L2632 H2640:L2641 H2694:L2694 H2702:L2703 H2756:L2756 H2764:L2765 H2818:L2818 H2826:L2827 H2880:L2880 H2888:L2889 H2942:L2942 H2950:L2951 H3004:L3004 H3012:L3013 H3066:L3066 H3074:L3075 H3128:L3128 H3136:L3137 H3190:L3190 H3198:L3199 H3252:L3252 H3260:L3261 H3314:L3314 H3322:L3323 H3376:L3376 H3384:L3385 H3438:L3438 H3446:L3447 H3500:L3500 H3508:L3509 H3562:L3562 H3570:L3571 H3624:L3624 H3632:L3633 H3686:L3686 H3694:L3695 H3748:L3748 H3756:L3757 H3810:L3810 H3818:L3819 H3872:L3872 H3880:L3881 H3934:L3934 H3942:L3943 H3996:L3996 H4004:L4005 H4058:L4058 H4066:L4067 H4120:L4120 H4128:L4129 H4182:L4182 H4190:L4191 H4244:L4244 H4252:L4253 H4306:L4306 H4314:L4315 H4368:L4368 H4376:L4377 H4430:L4430 H4438:L4439 H4492:L4492 H4500:L4501 H4554:L4554 H4562:L4563 H4616:L4616 H4624:L4625 H4678:L4678 H4686:L4687 H4740:L4740 H4748:L4749 H4802:L4802 H4810:L4811 H4864:L4864 H4872:L4873 H4926:L4926 H4934:L4935 H4988:L4988 H4996:L4997 H5050:L5050 H5058:L5059 H5112:L5112 H5120:L5121 H5174:L5174 H5182:L5183 H5236:L5236 H5244:L5245 H5298:L5298 H5306:L5307 H5360:L5360 H5368:L5369 H5422:L5422 H5430:L5431 H5484:L5484 H5492:L5493 H5546:L5546 H5554:L5555 H5608:L5608 H5616:L5617 H5670:L5670 H5678:L5679 H5732:L5732 H5740:L5741 H5794:L5794 H5802:L5803 H5856:L5856 H5864:L5865 H5918:L5918 H5926:L5927 H5980:L5980 H5988:L5989 H6042:L6042 H6050:L6051 H6104:L6104 H6112:L6113 H6166:L6166 H6174:L6175" xr:uid="{D41000AA-171B-4164-A26A-73E0D041FDD7}">
      <formula1>0</formula1>
    </dataValidation>
    <dataValidation type="decimal" allowBlank="1" showErrorMessage="1" errorTitle="Invalid input" error="The value should be a decimal between 1 and 2 (inclusive)." promptTitle="Number of earners per household" prompt="Enter here the average number of earners in the hosehold. The value should be a decimal between 1 and 2 (inclusive)." sqref="H32:L34 H24:L25 H36:L37 H39:L39 H94:L96 H86:L87 H98:L99 H101:L101 H156:L158 H148:L149 H160:L161 H163:L163 H218:L220 H210:L211 H222:L223 H225:L225 H280:L282 H272:L273 H284:L285 H287:L287 H342:L344 H334:L335 H346:L347 H349:L349 H404:L406 H396:L397 H408:L409 H411:L411 H466:L468 H458:L459 H470:L471 H473:L473 H528:L530 H520:L521 H532:L533 H535:L535 H590:L592 H582:L583 H594:L595 H597:L597 H652:L654 H644:L645 H656:L657 H659:L659 H714:L716 H706:L707 H718:L719 H721:L721 H776:L778 H768:L769 H780:L781 H783:L783 H838:L840 H830:L831 H842:L843 H845:L845 H900:L902 H892:L893 H904:L905 H907:L907 H962:L964 H954:L955 H966:L967 H969:L969 H1024:L1026 H1016:L1017 H1028:L1029 H1031:L1031 H1086:L1088 H1078:L1079 H1090:L1091 H1093:L1093 H1148:L1150 H1140:L1141 H1152:L1153 H1155:L1155 H1210:L1212 H1202:L1203 H1214:L1215 H1217:L1217 H1272:L1274 H1264:L1265 H1276:L1277 H1279:L1279 H1334:L1336 H1326:L1327 H1338:L1339 H1341:L1341 H1396:L1398 H1388:L1389 H1400:L1401 H1403:L1403 H1458:L1460 H1450:L1451 H1462:L1463 H1465:L1465 H1520:L1522 H1512:L1513 H1524:L1525 H1527:L1527 H1582:L1584 H1574:L1575 H1586:L1587 H1589:L1589 H1644:L1646 H1636:L1637 H1648:L1649 H1651:L1651 H1706:L1708 H1698:L1699 H1710:L1711 H1713:L1713 H1768:L1770 H1760:L1761 H1772:L1773 H1775:L1775 H1830:L1832 H1822:L1823 H1834:L1835 H1837:L1837 H1892:L1894 H1884:L1885 H1896:L1897 H1899:L1899 H1954:L1956 H1946:L1947 H1958:L1959 H1961:L1961 H2016:L2018 H2008:L2009 H2020:L2021 H2023:L2023 H2078:L2080 H2070:L2071 H2082:L2083 H2085:L2085 H2140:L2142 H2132:L2133 H2144:L2145 H2147:L2147 H2202:L2204 H2194:L2195 H2206:L2207 H2209:L2209 H2264:L2266 H2256:L2257 H2268:L2269 H2271:L2271 H2326:L2328 H2318:L2319 H2330:L2331 H2333:L2333 H2388:L2390 H2380:L2381 H2392:L2393 H2395:L2395 H2450:L2452 H2442:L2443 H2454:L2455 H2457:L2457 H2512:L2514 H2504:L2505 H2516:L2517 H2519:L2519 H2574:L2576 H2566:L2567 H2578:L2579 H2581:L2581 H2636:L2638 H2628:L2629 H2640:L2641 H2643:L2643 H2698:L2700 H2690:L2691 H2702:L2703 H2705:L2705 H2760:L2762 H2752:L2753 H2764:L2765 H2767:L2767 H2822:L2824 H2814:L2815 H2826:L2827 H2829:L2829 H2884:L2886 H2876:L2877 H2888:L2889 H2891:L2891 H2946:L2948 H2938:L2939 H2950:L2951 H2953:L2953 H3008:L3010 H3000:L3001 H3012:L3013 H3015:L3015 H3070:L3072 H3062:L3063 H3074:L3075 H3077:L3077 H3132:L3134 H3124:L3125 H3136:L3137 H3139:L3139 H3194:L3196 H3186:L3187 H3198:L3199 H3201:L3201 H3256:L3258 H3248:L3249 H3260:L3261 H3263:L3263 H3318:L3320 H3310:L3311 H3322:L3323 H3325:L3325 H3380:L3382 H3372:L3373 H3384:L3385 H3387:L3387 H3442:L3444 H3434:L3435 H3446:L3447 H3449:L3449 H3504:L3506 H3496:L3497 H3508:L3509 H3511:L3511 H3566:L3568 H3558:L3559 H3570:L3571 H3573:L3573 H3628:L3630 H3620:L3621 H3632:L3633 H3635:L3635 H3690:L3692 H3682:L3683 H3694:L3695 H3697:L3697 H3752:L3754 H3744:L3745 H3756:L3757 H3759:L3759 H3814:L3816 H3806:L3807 H3818:L3819 H3821:L3821 H3876:L3878 H3868:L3869 H3880:L3881 H3883:L3883 H3938:L3940 H3930:L3931 H3942:L3943 H3945:L3945 H4000:L4002 H3992:L3993 H4004:L4005 H4007:L4007 H4062:L4064 H4054:L4055 H4066:L4067 H4069:L4069 H4124:L4126 H4116:L4117 H4128:L4129 H4131:L4131 H4186:L4188 H4178:L4179 H4190:L4191 H4193:L4193 H4248:L4250 H4240:L4241 H4252:L4253 H4255:L4255 H4310:L4312 H4302:L4303 H4314:L4315 H4317:L4317 H4372:L4374 H4364:L4365 H4376:L4377 H4379:L4379 H4434:L4436 H4426:L4427 H4438:L4439 H4441:L4441 H4496:L4498 H4488:L4489 H4500:L4501 H4503:L4503 H4558:L4560 H4550:L4551 H4562:L4563 H4565:L4565 H4620:L4622 H4612:L4613 H4624:L4625 H4627:L4627 H4682:L4684 H4674:L4675 H4686:L4687 H4689:L4689 H4744:L4746 H4736:L4737 H4748:L4749 H4751:L4751 H4806:L4808 H4798:L4799 H4810:L4811 H4813:L4813 H4868:L4870 H4860:L4861 H4872:L4873 H4875:L4875 H4930:L4932 H4922:L4923 H4934:L4935 H4937:L4937 H4992:L4994 H4984:L4985 H4996:L4997 H4999:L4999 H5054:L5056 H5046:L5047 H5058:L5059 H5061:L5061 H5116:L5118 H5108:L5109 H5120:L5121 H5123:L5123 H5178:L5180 H5170:L5171 H5182:L5183 H5185:L5185 H5240:L5242 H5232:L5233 H5244:L5245 H5247:L5247 H5302:L5304 H5294:L5295 H5306:L5307 H5309:L5309 H5364:L5366 H5356:L5357 H5368:L5369 H5371:L5371 H5426:L5428 H5418:L5419 H5430:L5431 H5433:L5433 H5488:L5490 H5480:L5481 H5492:L5493 H5495:L5495 H5550:L5552 H5542:L5543 H5554:L5555 H5557:L5557 H5612:L5614 H5604:L5605 H5616:L5617 H5619:L5619 H5674:L5676 H5666:L5667 H5678:L5679 H5681:L5681 H5736:L5738 H5728:L5729 H5740:L5741 H5743:L5743 H5798:L5800 H5790:L5791 H5802:L5803 H5805:L5805 H5860:L5862 H5852:L5853 H5864:L5865 H5867:L5867 H5922:L5924 H5914:L5915 H5926:L5927 H5929:L5929 H5984:L5986 H5976:L5977 H5988:L5989 H5991:L5991 H6046:L6048 H6038:L6039 H6050:L6051 H6053:L6053 H6108:L6110 H6100:L6101 H6112:L6113 H6115:L6115 H6170:L6172 H6162:L6163 H6174:L6175 H6177:L6177" xr:uid="{85225780-DD47-4808-99CC-65783A0EC8BF}">
      <formula1>1</formula1>
      <formula2>2</formula2>
    </dataValidation>
    <dataValidation type="list" allowBlank="1" showInputMessage="1" showErrorMessage="1" sqref="J7 J69 J131 J193 J255 J317 J379 J441 J503 J565 J627 J689 J751 J813 J875 J937 J999 J1061 J1123 J1185 J1247 J1309 J1371 J1433 J1495 J1557 J1619 J1681 J1743 J1805 J1867 J1929 J1991 J2053 J2115 J2177 J2239 J2301 J2363 J2425 J2487 J2549 J2611 J2673 J2735 J2797 J2859 J2921 J2983 J3045 J3107 J3169 J3231 J3293 J3355 J3417 J3479 J3541 J3603 J3665 J3727 J3789 J3851 J3913 J3975 J4037 J4099 J4161 J4223 J4285 J4347 J4409 J4471 J4533 J4595 J4657 J4719 J4781 J4843 J4905 J4967 J5029 J5091 J5153 J5215 J5277 J5339 J5401 J5463 J5525 J5587 J5649 J5711 J5773 J5835 J5897 J5959 J6021 J6083 J6145" xr:uid="{0A5FE8B8-497C-4F69-8270-CE61721F13CE}">
      <formula1>Choice</formula1>
    </dataValidation>
    <dataValidation type="list" allowBlank="1" showInputMessage="1" showErrorMessage="1" sqref="H12 H74 H136 H198 H260 H322 H384 H446 H508 H570 H632 H694 H756 H818 H880 H942 H1004 H1066 H1128 H1190 H1252 H1314 H1376 H1438 H1500 H1562 H1624 H1686 H1748 H1810 H1872 H1934 H1996 H2058 H2120 H2182 H2244 H2306 H2368 H2430 H2492 H2554 H2616 H2678 H2740 H2802 H2864 H2926 H2988 H3050 H3112 H3174 H3236 H3298 H3360 H3422 H3484 H3546 H3608 H3670 H3732 H3794 H3856 H3918 H3980 H4042 H4104 H4166 H4228 H4290 H4352 H4414 H4476 H4538 H4600 H4662 H4724 H4786 H4848 H4910 H4972 H5034 H5096 H5158 H5220 H5282 H5344 H5406 H5468 H5530 H5592 H5654 H5716 H5778 H5840 H5902 H5964 H6026 H6088 H6150" xr:uid="{DE9E5F41-C1CE-4F13-B9F2-78452DB6F968}">
      <formula1>WorkerTypes</formula1>
    </dataValidation>
    <dataValidation type="list" allowBlank="1" showInputMessage="1" showErrorMessage="1" sqref="J12 J74 J136 J198 J260 J322 J384 J446 J508 J570 J632 J694 J756 J818 J880 J942 J1004 J1066 J1128 J1190 J1252 J1314 J1376 J1438 J1500 J1562 J1624 J1686 J1748 J1810 J1872 J1934 J1996 J2058 J2120 J2182 J2244 J2306 J2368 J2430 J2492 J2554 J2616 J2678 J2740 J2802 J2864 J2926 J2988 J3050 J3112 J3174 J3236 J3298 J3360 J3422 J3484 J3546 J3608 J3670 J3732 J3794 J3856 J3918 J3980 J4042 J4104 J4166 J4228 J4290 J4352 J4414 J4476 J4538 J4600 J4662 J4724 J4786 J4848 J4910 J4972 J5034 J5096 J5158 J5220 J5282 J5344 J5406 J5468 J5530 J5592 J5654 J5716 J5778 J5840 J5902 J5964 J6026 J6088 J6150" xr:uid="{B6EC2166-9CC6-41AB-84C3-A36A5173A05A}">
      <formula1>Countries</formula1>
    </dataValidation>
  </dataValidations>
  <pageMargins left="0.70866141732283472" right="0.70866141732283472" top="0.74803149606299213" bottom="0.74803149606299213" header="0.31496062992125984" footer="0.31496062992125984"/>
  <pageSetup paperSize="9" scale="67" fitToHeight="0" orientation="landscape" r:id="rId1"/>
  <headerFooter>
    <oddHeader>&amp;F</oddHeader>
    <oddFooter>&amp;L&amp;P of &amp;N&amp;C&amp;A&amp;R&amp;D &amp;T</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359" id="{263E4BCB-04C1-4E37-9103-9271026237BA}">
            <xm:f>NOT($J7=Technical!$K$6)</xm:f>
            <x14:dxf>
              <font>
                <color theme="0" tint="-0.34998626667073579"/>
              </font>
            </x14:dxf>
          </x14:cfRule>
          <xm:sqref>B7:G7</xm:sqref>
        </x14:conditionalFormatting>
        <x14:conditionalFormatting xmlns:xm="http://schemas.microsoft.com/office/excel/2006/main">
          <x14:cfRule type="expression" priority="1197" id="{18EC34CC-69D3-4489-970D-6263C1744659}">
            <xm:f>NOT($J69=Technical!$K$6)</xm:f>
            <x14:dxf>
              <font>
                <color theme="0" tint="-0.34998626667073579"/>
              </font>
            </x14:dxf>
          </x14:cfRule>
          <xm:sqref>B69:G69</xm:sqref>
        </x14:conditionalFormatting>
        <x14:conditionalFormatting xmlns:xm="http://schemas.microsoft.com/office/excel/2006/main">
          <x14:cfRule type="expression" priority="1185" id="{A5CEE5B7-3E71-420B-AD48-1FA2F3AFAFCC}">
            <xm:f>NOT($J131=Technical!$K$6)</xm:f>
            <x14:dxf>
              <font>
                <color theme="0" tint="-0.34998626667073579"/>
              </font>
            </x14:dxf>
          </x14:cfRule>
          <xm:sqref>B131:G131</xm:sqref>
        </x14:conditionalFormatting>
        <x14:conditionalFormatting xmlns:xm="http://schemas.microsoft.com/office/excel/2006/main">
          <x14:cfRule type="expression" priority="1173" id="{3FAE90D1-A557-4C57-B2D0-B67A0DD9CB43}">
            <xm:f>NOT($J193=Technical!$K$6)</xm:f>
            <x14:dxf>
              <font>
                <color theme="0" tint="-0.34998626667073579"/>
              </font>
            </x14:dxf>
          </x14:cfRule>
          <xm:sqref>B193:G193</xm:sqref>
        </x14:conditionalFormatting>
        <x14:conditionalFormatting xmlns:xm="http://schemas.microsoft.com/office/excel/2006/main">
          <x14:cfRule type="expression" priority="1161" id="{388D94B3-2652-4084-AD62-FC92F912359B}">
            <xm:f>NOT($J255=Technical!$K$6)</xm:f>
            <x14:dxf>
              <font>
                <color theme="0" tint="-0.34998626667073579"/>
              </font>
            </x14:dxf>
          </x14:cfRule>
          <xm:sqref>B255:G255</xm:sqref>
        </x14:conditionalFormatting>
        <x14:conditionalFormatting xmlns:xm="http://schemas.microsoft.com/office/excel/2006/main">
          <x14:cfRule type="expression" priority="1149" id="{2F3D3E33-567C-43B3-BE66-0621776221BA}">
            <xm:f>NOT($J317=Technical!$K$6)</xm:f>
            <x14:dxf>
              <font>
                <color theme="0" tint="-0.34998626667073579"/>
              </font>
            </x14:dxf>
          </x14:cfRule>
          <xm:sqref>B317:G317</xm:sqref>
        </x14:conditionalFormatting>
        <x14:conditionalFormatting xmlns:xm="http://schemas.microsoft.com/office/excel/2006/main">
          <x14:cfRule type="expression" priority="1137" id="{8C62F84E-1B28-41D1-B6C3-BAD24903CFF3}">
            <xm:f>NOT($J379=Technical!$K$6)</xm:f>
            <x14:dxf>
              <font>
                <color theme="0" tint="-0.34998626667073579"/>
              </font>
            </x14:dxf>
          </x14:cfRule>
          <xm:sqref>B379:G379</xm:sqref>
        </x14:conditionalFormatting>
        <x14:conditionalFormatting xmlns:xm="http://schemas.microsoft.com/office/excel/2006/main">
          <x14:cfRule type="expression" priority="1125" id="{220BD711-CB04-4D7F-AFB3-DB0CF3D45F89}">
            <xm:f>NOT($J441=Technical!$K$6)</xm:f>
            <x14:dxf>
              <font>
                <color theme="0" tint="-0.34998626667073579"/>
              </font>
            </x14:dxf>
          </x14:cfRule>
          <xm:sqref>B441:G441</xm:sqref>
        </x14:conditionalFormatting>
        <x14:conditionalFormatting xmlns:xm="http://schemas.microsoft.com/office/excel/2006/main">
          <x14:cfRule type="expression" priority="1113" id="{6A37D38D-9422-47CF-AA25-3CF2F3854D50}">
            <xm:f>NOT($J503=Technical!$K$6)</xm:f>
            <x14:dxf>
              <font>
                <color theme="0" tint="-0.34998626667073579"/>
              </font>
            </x14:dxf>
          </x14:cfRule>
          <xm:sqref>B503:G503</xm:sqref>
        </x14:conditionalFormatting>
        <x14:conditionalFormatting xmlns:xm="http://schemas.microsoft.com/office/excel/2006/main">
          <x14:cfRule type="expression" priority="1101" id="{7705749B-D19E-42B0-9737-863E6B076DB6}">
            <xm:f>NOT($J565=Technical!$K$6)</xm:f>
            <x14:dxf>
              <font>
                <color theme="0" tint="-0.34998626667073579"/>
              </font>
            </x14:dxf>
          </x14:cfRule>
          <xm:sqref>B565:G565</xm:sqref>
        </x14:conditionalFormatting>
        <x14:conditionalFormatting xmlns:xm="http://schemas.microsoft.com/office/excel/2006/main">
          <x14:cfRule type="expression" priority="1089" id="{89C2936A-A77A-4051-A94A-917475B4420A}">
            <xm:f>NOT($J627=Technical!$K$6)</xm:f>
            <x14:dxf>
              <font>
                <color theme="0" tint="-0.34998626667073579"/>
              </font>
            </x14:dxf>
          </x14:cfRule>
          <xm:sqref>B627:G627</xm:sqref>
        </x14:conditionalFormatting>
        <x14:conditionalFormatting xmlns:xm="http://schemas.microsoft.com/office/excel/2006/main">
          <x14:cfRule type="expression" priority="1077" id="{5728AA63-613D-4272-9953-3D4D841E328D}">
            <xm:f>NOT($J689=Technical!$K$6)</xm:f>
            <x14:dxf>
              <font>
                <color theme="0" tint="-0.34998626667073579"/>
              </font>
            </x14:dxf>
          </x14:cfRule>
          <xm:sqref>B689:G689</xm:sqref>
        </x14:conditionalFormatting>
        <x14:conditionalFormatting xmlns:xm="http://schemas.microsoft.com/office/excel/2006/main">
          <x14:cfRule type="expression" priority="1065" id="{ADCCCFFA-8894-4806-9FB7-2F28332FA787}">
            <xm:f>NOT($J751=Technical!$K$6)</xm:f>
            <x14:dxf>
              <font>
                <color theme="0" tint="-0.34998626667073579"/>
              </font>
            </x14:dxf>
          </x14:cfRule>
          <xm:sqref>B751:G751</xm:sqref>
        </x14:conditionalFormatting>
        <x14:conditionalFormatting xmlns:xm="http://schemas.microsoft.com/office/excel/2006/main">
          <x14:cfRule type="expression" priority="1053" id="{D811AA9E-9E80-4EDC-A115-61596553E110}">
            <xm:f>NOT($J813=Technical!$K$6)</xm:f>
            <x14:dxf>
              <font>
                <color theme="0" tint="-0.34998626667073579"/>
              </font>
            </x14:dxf>
          </x14:cfRule>
          <xm:sqref>B813:G813</xm:sqref>
        </x14:conditionalFormatting>
        <x14:conditionalFormatting xmlns:xm="http://schemas.microsoft.com/office/excel/2006/main">
          <x14:cfRule type="expression" priority="1041" id="{98C9B2DD-B957-4EA7-B6A6-DBA3C3642414}">
            <xm:f>NOT($J875=Technical!$K$6)</xm:f>
            <x14:dxf>
              <font>
                <color theme="0" tint="-0.34998626667073579"/>
              </font>
            </x14:dxf>
          </x14:cfRule>
          <xm:sqref>B875:G875</xm:sqref>
        </x14:conditionalFormatting>
        <x14:conditionalFormatting xmlns:xm="http://schemas.microsoft.com/office/excel/2006/main">
          <x14:cfRule type="expression" priority="1029" id="{96F54119-23EC-4755-BBB9-17C33153BC4A}">
            <xm:f>NOT($J937=Technical!$K$6)</xm:f>
            <x14:dxf>
              <font>
                <color theme="0" tint="-0.34998626667073579"/>
              </font>
            </x14:dxf>
          </x14:cfRule>
          <xm:sqref>B937:G937</xm:sqref>
        </x14:conditionalFormatting>
        <x14:conditionalFormatting xmlns:xm="http://schemas.microsoft.com/office/excel/2006/main">
          <x14:cfRule type="expression" priority="1017" id="{A73A9B1A-3D1F-40FF-B0FC-A6C85B9C0ECA}">
            <xm:f>NOT($J999=Technical!$K$6)</xm:f>
            <x14:dxf>
              <font>
                <color theme="0" tint="-0.34998626667073579"/>
              </font>
            </x14:dxf>
          </x14:cfRule>
          <xm:sqref>B999:G999</xm:sqref>
        </x14:conditionalFormatting>
        <x14:conditionalFormatting xmlns:xm="http://schemas.microsoft.com/office/excel/2006/main">
          <x14:cfRule type="expression" priority="1005" id="{FC4838CE-13DE-422F-861F-F38A3FECE66C}">
            <xm:f>NOT($J1061=Technical!$K$6)</xm:f>
            <x14:dxf>
              <font>
                <color theme="0" tint="-0.34998626667073579"/>
              </font>
            </x14:dxf>
          </x14:cfRule>
          <xm:sqref>B1061:G1061</xm:sqref>
        </x14:conditionalFormatting>
        <x14:conditionalFormatting xmlns:xm="http://schemas.microsoft.com/office/excel/2006/main">
          <x14:cfRule type="expression" priority="993" id="{2DD63D09-7A7A-4EDA-8475-8B6AA2DB1C81}">
            <xm:f>NOT($J1123=Technical!$K$6)</xm:f>
            <x14:dxf>
              <font>
                <color theme="0" tint="-0.34998626667073579"/>
              </font>
            </x14:dxf>
          </x14:cfRule>
          <xm:sqref>B1123:G1123</xm:sqref>
        </x14:conditionalFormatting>
        <x14:conditionalFormatting xmlns:xm="http://schemas.microsoft.com/office/excel/2006/main">
          <x14:cfRule type="expression" priority="981" id="{8EBCFB38-5EF8-486E-956A-CEF2B1CA54B7}">
            <xm:f>NOT($J1185=Technical!$K$6)</xm:f>
            <x14:dxf>
              <font>
                <color theme="0" tint="-0.34998626667073579"/>
              </font>
            </x14:dxf>
          </x14:cfRule>
          <xm:sqref>B1185:G1185</xm:sqref>
        </x14:conditionalFormatting>
        <x14:conditionalFormatting xmlns:xm="http://schemas.microsoft.com/office/excel/2006/main">
          <x14:cfRule type="expression" priority="969" id="{5243C470-727D-4572-B2D3-C117B1773574}">
            <xm:f>NOT($J1247=Technical!$K$6)</xm:f>
            <x14:dxf>
              <font>
                <color theme="0" tint="-0.34998626667073579"/>
              </font>
            </x14:dxf>
          </x14:cfRule>
          <xm:sqref>B1247:G1247</xm:sqref>
        </x14:conditionalFormatting>
        <x14:conditionalFormatting xmlns:xm="http://schemas.microsoft.com/office/excel/2006/main">
          <x14:cfRule type="expression" priority="957" id="{5E7833C5-19CA-4ED5-9EA4-4BDB4B87F63A}">
            <xm:f>NOT($J1309=Technical!$K$6)</xm:f>
            <x14:dxf>
              <font>
                <color theme="0" tint="-0.34998626667073579"/>
              </font>
            </x14:dxf>
          </x14:cfRule>
          <xm:sqref>B1309:G1309</xm:sqref>
        </x14:conditionalFormatting>
        <x14:conditionalFormatting xmlns:xm="http://schemas.microsoft.com/office/excel/2006/main">
          <x14:cfRule type="expression" priority="945" id="{25B4B9DB-D5AD-4E35-92ED-880C55BE0EBE}">
            <xm:f>NOT($J1371=Technical!$K$6)</xm:f>
            <x14:dxf>
              <font>
                <color theme="0" tint="-0.34998626667073579"/>
              </font>
            </x14:dxf>
          </x14:cfRule>
          <xm:sqref>B1371:G1371</xm:sqref>
        </x14:conditionalFormatting>
        <x14:conditionalFormatting xmlns:xm="http://schemas.microsoft.com/office/excel/2006/main">
          <x14:cfRule type="expression" priority="933" id="{56804D5D-9AE8-48A8-854B-F2356CA3E760}">
            <xm:f>NOT($J1433=Technical!$K$6)</xm:f>
            <x14:dxf>
              <font>
                <color theme="0" tint="-0.34998626667073579"/>
              </font>
            </x14:dxf>
          </x14:cfRule>
          <xm:sqref>B1433:G1433</xm:sqref>
        </x14:conditionalFormatting>
        <x14:conditionalFormatting xmlns:xm="http://schemas.microsoft.com/office/excel/2006/main">
          <x14:cfRule type="expression" priority="921" id="{CB5704E5-7BE8-4040-877A-F4AE5731EE6D}">
            <xm:f>NOT($J1495=Technical!$K$6)</xm:f>
            <x14:dxf>
              <font>
                <color theme="0" tint="-0.34998626667073579"/>
              </font>
            </x14:dxf>
          </x14:cfRule>
          <xm:sqref>B1495:G1495</xm:sqref>
        </x14:conditionalFormatting>
        <x14:conditionalFormatting xmlns:xm="http://schemas.microsoft.com/office/excel/2006/main">
          <x14:cfRule type="expression" priority="909" id="{2489D3C5-D361-4915-915D-A6E3DA0CA70B}">
            <xm:f>NOT($J1557=Technical!$K$6)</xm:f>
            <x14:dxf>
              <font>
                <color theme="0" tint="-0.34998626667073579"/>
              </font>
            </x14:dxf>
          </x14:cfRule>
          <xm:sqref>B1557:G1557</xm:sqref>
        </x14:conditionalFormatting>
        <x14:conditionalFormatting xmlns:xm="http://schemas.microsoft.com/office/excel/2006/main">
          <x14:cfRule type="expression" priority="897" id="{E4C5FD85-B5FC-4F83-A70F-0C17CEA75EC2}">
            <xm:f>NOT($J1619=Technical!$K$6)</xm:f>
            <x14:dxf>
              <font>
                <color theme="0" tint="-0.34998626667073579"/>
              </font>
            </x14:dxf>
          </x14:cfRule>
          <xm:sqref>B1619:G1619</xm:sqref>
        </x14:conditionalFormatting>
        <x14:conditionalFormatting xmlns:xm="http://schemas.microsoft.com/office/excel/2006/main">
          <x14:cfRule type="expression" priority="885" id="{E0CF8C9D-2641-4427-8A36-AD02143E5DA8}">
            <xm:f>NOT($J1681=Technical!$K$6)</xm:f>
            <x14:dxf>
              <font>
                <color theme="0" tint="-0.34998626667073579"/>
              </font>
            </x14:dxf>
          </x14:cfRule>
          <xm:sqref>B1681:G1681</xm:sqref>
        </x14:conditionalFormatting>
        <x14:conditionalFormatting xmlns:xm="http://schemas.microsoft.com/office/excel/2006/main">
          <x14:cfRule type="expression" priority="873" id="{E72F5E89-68CE-43CF-815C-06611A5FF65E}">
            <xm:f>NOT($J1743=Technical!$K$6)</xm:f>
            <x14:dxf>
              <font>
                <color theme="0" tint="-0.34998626667073579"/>
              </font>
            </x14:dxf>
          </x14:cfRule>
          <xm:sqref>B1743:G1743</xm:sqref>
        </x14:conditionalFormatting>
        <x14:conditionalFormatting xmlns:xm="http://schemas.microsoft.com/office/excel/2006/main">
          <x14:cfRule type="expression" priority="861" id="{004F5862-A6E2-48BA-984F-571015E547D2}">
            <xm:f>NOT($J1805=Technical!$K$6)</xm:f>
            <x14:dxf>
              <font>
                <color theme="0" tint="-0.34998626667073579"/>
              </font>
            </x14:dxf>
          </x14:cfRule>
          <xm:sqref>B1805:G1805</xm:sqref>
        </x14:conditionalFormatting>
        <x14:conditionalFormatting xmlns:xm="http://schemas.microsoft.com/office/excel/2006/main">
          <x14:cfRule type="expression" priority="849" id="{713574D6-4CE8-48C2-8987-BC8794D78F29}">
            <xm:f>NOT($J1867=Technical!$K$6)</xm:f>
            <x14:dxf>
              <font>
                <color theme="0" tint="-0.34998626667073579"/>
              </font>
            </x14:dxf>
          </x14:cfRule>
          <xm:sqref>B1867:G1867</xm:sqref>
        </x14:conditionalFormatting>
        <x14:conditionalFormatting xmlns:xm="http://schemas.microsoft.com/office/excel/2006/main">
          <x14:cfRule type="expression" priority="837" id="{C46688C5-DEDD-4AD1-A1E6-B51D88BFF80D}">
            <xm:f>NOT($J1929=Technical!$K$6)</xm:f>
            <x14:dxf>
              <font>
                <color theme="0" tint="-0.34998626667073579"/>
              </font>
            </x14:dxf>
          </x14:cfRule>
          <xm:sqref>B1929:G1929</xm:sqref>
        </x14:conditionalFormatting>
        <x14:conditionalFormatting xmlns:xm="http://schemas.microsoft.com/office/excel/2006/main">
          <x14:cfRule type="expression" priority="825" id="{9A25E12F-80C5-4BBB-962C-912CAB412F86}">
            <xm:f>NOT($J1991=Technical!$K$6)</xm:f>
            <x14:dxf>
              <font>
                <color theme="0" tint="-0.34998626667073579"/>
              </font>
            </x14:dxf>
          </x14:cfRule>
          <xm:sqref>B1991:G1991</xm:sqref>
        </x14:conditionalFormatting>
        <x14:conditionalFormatting xmlns:xm="http://schemas.microsoft.com/office/excel/2006/main">
          <x14:cfRule type="expression" priority="813" id="{BB37F52D-EE64-4B33-8F22-C959316945F2}">
            <xm:f>NOT($J2053=Technical!$K$6)</xm:f>
            <x14:dxf>
              <font>
                <color theme="0" tint="-0.34998626667073579"/>
              </font>
            </x14:dxf>
          </x14:cfRule>
          <xm:sqref>B2053:G2053</xm:sqref>
        </x14:conditionalFormatting>
        <x14:conditionalFormatting xmlns:xm="http://schemas.microsoft.com/office/excel/2006/main">
          <x14:cfRule type="expression" priority="801" id="{DF4908EA-5DA6-4F98-B009-8273E669DF1B}">
            <xm:f>NOT($J2115=Technical!$K$6)</xm:f>
            <x14:dxf>
              <font>
                <color theme="0" tint="-0.34998626667073579"/>
              </font>
            </x14:dxf>
          </x14:cfRule>
          <xm:sqref>B2115:G2115</xm:sqref>
        </x14:conditionalFormatting>
        <x14:conditionalFormatting xmlns:xm="http://schemas.microsoft.com/office/excel/2006/main">
          <x14:cfRule type="expression" priority="789" id="{64F76842-BCAA-45F6-AD76-85A9EFD1AE67}">
            <xm:f>NOT($J2177=Technical!$K$6)</xm:f>
            <x14:dxf>
              <font>
                <color theme="0" tint="-0.34998626667073579"/>
              </font>
            </x14:dxf>
          </x14:cfRule>
          <xm:sqref>B2177:G2177</xm:sqref>
        </x14:conditionalFormatting>
        <x14:conditionalFormatting xmlns:xm="http://schemas.microsoft.com/office/excel/2006/main">
          <x14:cfRule type="expression" priority="777" id="{6A962012-BED9-4851-83DE-023D5A0E7896}">
            <xm:f>NOT($J2239=Technical!$K$6)</xm:f>
            <x14:dxf>
              <font>
                <color theme="0" tint="-0.34998626667073579"/>
              </font>
            </x14:dxf>
          </x14:cfRule>
          <xm:sqref>B2239:G2239</xm:sqref>
        </x14:conditionalFormatting>
        <x14:conditionalFormatting xmlns:xm="http://schemas.microsoft.com/office/excel/2006/main">
          <x14:cfRule type="expression" priority="765" id="{342B1ECF-1E35-4681-8139-4880C659E510}">
            <xm:f>NOT($J2301=Technical!$K$6)</xm:f>
            <x14:dxf>
              <font>
                <color theme="0" tint="-0.34998626667073579"/>
              </font>
            </x14:dxf>
          </x14:cfRule>
          <xm:sqref>B2301:G2301</xm:sqref>
        </x14:conditionalFormatting>
        <x14:conditionalFormatting xmlns:xm="http://schemas.microsoft.com/office/excel/2006/main">
          <x14:cfRule type="expression" priority="753" id="{13954D84-3F17-48F4-8667-A4F405DA4BDC}">
            <xm:f>NOT($J2363=Technical!$K$6)</xm:f>
            <x14:dxf>
              <font>
                <color theme="0" tint="-0.34998626667073579"/>
              </font>
            </x14:dxf>
          </x14:cfRule>
          <xm:sqref>B2363:G2363</xm:sqref>
        </x14:conditionalFormatting>
        <x14:conditionalFormatting xmlns:xm="http://schemas.microsoft.com/office/excel/2006/main">
          <x14:cfRule type="expression" priority="741" id="{2AA7DEC0-ABA6-42FD-B200-2E9994348B3F}">
            <xm:f>NOT($J2425=Technical!$K$6)</xm:f>
            <x14:dxf>
              <font>
                <color theme="0" tint="-0.34998626667073579"/>
              </font>
            </x14:dxf>
          </x14:cfRule>
          <xm:sqref>B2425:G2425</xm:sqref>
        </x14:conditionalFormatting>
        <x14:conditionalFormatting xmlns:xm="http://schemas.microsoft.com/office/excel/2006/main">
          <x14:cfRule type="expression" priority="729" id="{086D907E-2115-4047-9292-22AFE3FFF0CB}">
            <xm:f>NOT($J2487=Technical!$K$6)</xm:f>
            <x14:dxf>
              <font>
                <color theme="0" tint="-0.34998626667073579"/>
              </font>
            </x14:dxf>
          </x14:cfRule>
          <xm:sqref>B2487:G2487</xm:sqref>
        </x14:conditionalFormatting>
        <x14:conditionalFormatting xmlns:xm="http://schemas.microsoft.com/office/excel/2006/main">
          <x14:cfRule type="expression" priority="717" id="{E3D25030-C44F-46CF-BE47-67C8C91CBF82}">
            <xm:f>NOT($J2549=Technical!$K$6)</xm:f>
            <x14:dxf>
              <font>
                <color theme="0" tint="-0.34998626667073579"/>
              </font>
            </x14:dxf>
          </x14:cfRule>
          <xm:sqref>B2549:G2549</xm:sqref>
        </x14:conditionalFormatting>
        <x14:conditionalFormatting xmlns:xm="http://schemas.microsoft.com/office/excel/2006/main">
          <x14:cfRule type="expression" priority="705" id="{FDE15FCE-CCCA-433C-B8C0-8140D1976828}">
            <xm:f>NOT($J2611=Technical!$K$6)</xm:f>
            <x14:dxf>
              <font>
                <color theme="0" tint="-0.34998626667073579"/>
              </font>
            </x14:dxf>
          </x14:cfRule>
          <xm:sqref>B2611:G2611</xm:sqref>
        </x14:conditionalFormatting>
        <x14:conditionalFormatting xmlns:xm="http://schemas.microsoft.com/office/excel/2006/main">
          <x14:cfRule type="expression" priority="693" id="{4163B0C9-DF64-43C0-BBD5-03AE6B8EE047}">
            <xm:f>NOT($J2673=Technical!$K$6)</xm:f>
            <x14:dxf>
              <font>
                <color theme="0" tint="-0.34998626667073579"/>
              </font>
            </x14:dxf>
          </x14:cfRule>
          <xm:sqref>B2673:G2673</xm:sqref>
        </x14:conditionalFormatting>
        <x14:conditionalFormatting xmlns:xm="http://schemas.microsoft.com/office/excel/2006/main">
          <x14:cfRule type="expression" priority="681" id="{033258C0-2FD8-4F7F-8504-E9B217812804}">
            <xm:f>NOT($J2735=Technical!$K$6)</xm:f>
            <x14:dxf>
              <font>
                <color theme="0" tint="-0.34998626667073579"/>
              </font>
            </x14:dxf>
          </x14:cfRule>
          <xm:sqref>B2735:G2735</xm:sqref>
        </x14:conditionalFormatting>
        <x14:conditionalFormatting xmlns:xm="http://schemas.microsoft.com/office/excel/2006/main">
          <x14:cfRule type="expression" priority="669" id="{81E851B2-5F75-41AB-913F-6067946D9A7F}">
            <xm:f>NOT($J2797=Technical!$K$6)</xm:f>
            <x14:dxf>
              <font>
                <color theme="0" tint="-0.34998626667073579"/>
              </font>
            </x14:dxf>
          </x14:cfRule>
          <xm:sqref>B2797:G2797</xm:sqref>
        </x14:conditionalFormatting>
        <x14:conditionalFormatting xmlns:xm="http://schemas.microsoft.com/office/excel/2006/main">
          <x14:cfRule type="expression" priority="657" id="{0E5E81E5-491D-49FF-9BB0-96BCCC142245}">
            <xm:f>NOT($J2859=Technical!$K$6)</xm:f>
            <x14:dxf>
              <font>
                <color theme="0" tint="-0.34998626667073579"/>
              </font>
            </x14:dxf>
          </x14:cfRule>
          <xm:sqref>B2859:G2859</xm:sqref>
        </x14:conditionalFormatting>
        <x14:conditionalFormatting xmlns:xm="http://schemas.microsoft.com/office/excel/2006/main">
          <x14:cfRule type="expression" priority="645" id="{78649BF5-0EFC-4B21-97BF-9CF008320DE6}">
            <xm:f>NOT($J2921=Technical!$K$6)</xm:f>
            <x14:dxf>
              <font>
                <color theme="0" tint="-0.34998626667073579"/>
              </font>
            </x14:dxf>
          </x14:cfRule>
          <xm:sqref>B2921:G2921</xm:sqref>
        </x14:conditionalFormatting>
        <x14:conditionalFormatting xmlns:xm="http://schemas.microsoft.com/office/excel/2006/main">
          <x14:cfRule type="expression" priority="633" id="{40C2F503-36AA-482D-B5A4-7AF07B77FC14}">
            <xm:f>NOT($J2983=Technical!$K$6)</xm:f>
            <x14:dxf>
              <font>
                <color theme="0" tint="-0.34998626667073579"/>
              </font>
            </x14:dxf>
          </x14:cfRule>
          <xm:sqref>B2983:G2983</xm:sqref>
        </x14:conditionalFormatting>
        <x14:conditionalFormatting xmlns:xm="http://schemas.microsoft.com/office/excel/2006/main">
          <x14:cfRule type="expression" priority="621" id="{443B342A-BD25-451D-8B98-0B502F5C3DA0}">
            <xm:f>NOT($J3045=Technical!$K$6)</xm:f>
            <x14:dxf>
              <font>
                <color theme="0" tint="-0.34998626667073579"/>
              </font>
            </x14:dxf>
          </x14:cfRule>
          <xm:sqref>B3045:G3045</xm:sqref>
        </x14:conditionalFormatting>
        <x14:conditionalFormatting xmlns:xm="http://schemas.microsoft.com/office/excel/2006/main">
          <x14:cfRule type="expression" priority="609" id="{6A6E1D95-0E2A-48FC-9325-E75F8B0529DF}">
            <xm:f>NOT($J3107=Technical!$K$6)</xm:f>
            <x14:dxf>
              <font>
                <color theme="0" tint="-0.34998626667073579"/>
              </font>
            </x14:dxf>
          </x14:cfRule>
          <xm:sqref>B3107:G3107</xm:sqref>
        </x14:conditionalFormatting>
        <x14:conditionalFormatting xmlns:xm="http://schemas.microsoft.com/office/excel/2006/main">
          <x14:cfRule type="expression" priority="597" id="{12540280-7F46-4703-8A29-533DADA81887}">
            <xm:f>NOT($J3169=Technical!$K$6)</xm:f>
            <x14:dxf>
              <font>
                <color theme="0" tint="-0.34998626667073579"/>
              </font>
            </x14:dxf>
          </x14:cfRule>
          <xm:sqref>B3169:G3169</xm:sqref>
        </x14:conditionalFormatting>
        <x14:conditionalFormatting xmlns:xm="http://schemas.microsoft.com/office/excel/2006/main">
          <x14:cfRule type="expression" priority="585" id="{586EC4F7-2728-42E2-B63E-963EC005AD31}">
            <xm:f>NOT($J3231=Technical!$K$6)</xm:f>
            <x14:dxf>
              <font>
                <color theme="0" tint="-0.34998626667073579"/>
              </font>
            </x14:dxf>
          </x14:cfRule>
          <xm:sqref>B3231:G3231</xm:sqref>
        </x14:conditionalFormatting>
        <x14:conditionalFormatting xmlns:xm="http://schemas.microsoft.com/office/excel/2006/main">
          <x14:cfRule type="expression" priority="573" id="{9DF45798-7DE7-4717-89F0-D12ECD9C3617}">
            <xm:f>NOT($J3293=Technical!$K$6)</xm:f>
            <x14:dxf>
              <font>
                <color theme="0" tint="-0.34998626667073579"/>
              </font>
            </x14:dxf>
          </x14:cfRule>
          <xm:sqref>B3293:G3293</xm:sqref>
        </x14:conditionalFormatting>
        <x14:conditionalFormatting xmlns:xm="http://schemas.microsoft.com/office/excel/2006/main">
          <x14:cfRule type="expression" priority="561" id="{0863B014-1907-4BAC-A27D-7061E6916471}">
            <xm:f>NOT($J3355=Technical!$K$6)</xm:f>
            <x14:dxf>
              <font>
                <color theme="0" tint="-0.34998626667073579"/>
              </font>
            </x14:dxf>
          </x14:cfRule>
          <xm:sqref>B3355:G3355</xm:sqref>
        </x14:conditionalFormatting>
        <x14:conditionalFormatting xmlns:xm="http://schemas.microsoft.com/office/excel/2006/main">
          <x14:cfRule type="expression" priority="549" id="{CC9EB668-8234-4D9C-BC04-B4D97C4C81F2}">
            <xm:f>NOT($J3417=Technical!$K$6)</xm:f>
            <x14:dxf>
              <font>
                <color theme="0" tint="-0.34998626667073579"/>
              </font>
            </x14:dxf>
          </x14:cfRule>
          <xm:sqref>B3417:G3417</xm:sqref>
        </x14:conditionalFormatting>
        <x14:conditionalFormatting xmlns:xm="http://schemas.microsoft.com/office/excel/2006/main">
          <x14:cfRule type="expression" priority="537" id="{5F845A8D-247B-41C2-8F53-262170FD9726}">
            <xm:f>NOT($J3479=Technical!$K$6)</xm:f>
            <x14:dxf>
              <font>
                <color theme="0" tint="-0.34998626667073579"/>
              </font>
            </x14:dxf>
          </x14:cfRule>
          <xm:sqref>B3479:G3479</xm:sqref>
        </x14:conditionalFormatting>
        <x14:conditionalFormatting xmlns:xm="http://schemas.microsoft.com/office/excel/2006/main">
          <x14:cfRule type="expression" priority="525" id="{EAC58295-97D3-45C3-B52C-CD6453A046CE}">
            <xm:f>NOT($J3541=Technical!$K$6)</xm:f>
            <x14:dxf>
              <font>
                <color theme="0" tint="-0.34998626667073579"/>
              </font>
            </x14:dxf>
          </x14:cfRule>
          <xm:sqref>B3541:G3541</xm:sqref>
        </x14:conditionalFormatting>
        <x14:conditionalFormatting xmlns:xm="http://schemas.microsoft.com/office/excel/2006/main">
          <x14:cfRule type="expression" priority="513" id="{7E7811F9-071C-4AE4-92D3-D644E68CB860}">
            <xm:f>NOT($J3603=Technical!$K$6)</xm:f>
            <x14:dxf>
              <font>
                <color theme="0" tint="-0.34998626667073579"/>
              </font>
            </x14:dxf>
          </x14:cfRule>
          <xm:sqref>B3603:G3603</xm:sqref>
        </x14:conditionalFormatting>
        <x14:conditionalFormatting xmlns:xm="http://schemas.microsoft.com/office/excel/2006/main">
          <x14:cfRule type="expression" priority="501" id="{B3F87CFE-BA99-4D3E-BCD4-7996DAA48FBA}">
            <xm:f>NOT($J3665=Technical!$K$6)</xm:f>
            <x14:dxf>
              <font>
                <color theme="0" tint="-0.34998626667073579"/>
              </font>
            </x14:dxf>
          </x14:cfRule>
          <xm:sqref>B3665:G3665</xm:sqref>
        </x14:conditionalFormatting>
        <x14:conditionalFormatting xmlns:xm="http://schemas.microsoft.com/office/excel/2006/main">
          <x14:cfRule type="expression" priority="489" id="{E56D694D-72C5-469D-AC4F-132853660ACC}">
            <xm:f>NOT($J3727=Technical!$K$6)</xm:f>
            <x14:dxf>
              <font>
                <color theme="0" tint="-0.34998626667073579"/>
              </font>
            </x14:dxf>
          </x14:cfRule>
          <xm:sqref>B3727:G3727</xm:sqref>
        </x14:conditionalFormatting>
        <x14:conditionalFormatting xmlns:xm="http://schemas.microsoft.com/office/excel/2006/main">
          <x14:cfRule type="expression" priority="477" id="{65EA42A1-A6FD-4419-8EFB-C8D26EB309B9}">
            <xm:f>NOT($J3789=Technical!$K$6)</xm:f>
            <x14:dxf>
              <font>
                <color theme="0" tint="-0.34998626667073579"/>
              </font>
            </x14:dxf>
          </x14:cfRule>
          <xm:sqref>B3789:G3789</xm:sqref>
        </x14:conditionalFormatting>
        <x14:conditionalFormatting xmlns:xm="http://schemas.microsoft.com/office/excel/2006/main">
          <x14:cfRule type="expression" priority="465" id="{858D61D5-2C84-4D81-8799-8687AEBAA911}">
            <xm:f>NOT($J3851=Technical!$K$6)</xm:f>
            <x14:dxf>
              <font>
                <color theme="0" tint="-0.34998626667073579"/>
              </font>
            </x14:dxf>
          </x14:cfRule>
          <xm:sqref>B3851:G3851</xm:sqref>
        </x14:conditionalFormatting>
        <x14:conditionalFormatting xmlns:xm="http://schemas.microsoft.com/office/excel/2006/main">
          <x14:cfRule type="expression" priority="453" id="{C8A140A3-C8A7-488C-B2D0-DC8C08F9DAC8}">
            <xm:f>NOT($J3913=Technical!$K$6)</xm:f>
            <x14:dxf>
              <font>
                <color theme="0" tint="-0.34998626667073579"/>
              </font>
            </x14:dxf>
          </x14:cfRule>
          <xm:sqref>B3913:G3913</xm:sqref>
        </x14:conditionalFormatting>
        <x14:conditionalFormatting xmlns:xm="http://schemas.microsoft.com/office/excel/2006/main">
          <x14:cfRule type="expression" priority="441" id="{3F4CDEF0-6F6D-4B59-ADD6-5ADA53FE2BF7}">
            <xm:f>NOT($J3975=Technical!$K$6)</xm:f>
            <x14:dxf>
              <font>
                <color theme="0" tint="-0.34998626667073579"/>
              </font>
            </x14:dxf>
          </x14:cfRule>
          <xm:sqref>B3975:G3975</xm:sqref>
        </x14:conditionalFormatting>
        <x14:conditionalFormatting xmlns:xm="http://schemas.microsoft.com/office/excel/2006/main">
          <x14:cfRule type="expression" priority="429" id="{465EB1C4-F0B7-4C8A-8AD0-6F646C7785E0}">
            <xm:f>NOT($J4037=Technical!$K$6)</xm:f>
            <x14:dxf>
              <font>
                <color theme="0" tint="-0.34998626667073579"/>
              </font>
            </x14:dxf>
          </x14:cfRule>
          <xm:sqref>B4037:G4037</xm:sqref>
        </x14:conditionalFormatting>
        <x14:conditionalFormatting xmlns:xm="http://schemas.microsoft.com/office/excel/2006/main">
          <x14:cfRule type="expression" priority="417" id="{9785AB32-B861-4F22-8E86-FB85BD5E97B4}">
            <xm:f>NOT($J4099=Technical!$K$6)</xm:f>
            <x14:dxf>
              <font>
                <color theme="0" tint="-0.34998626667073579"/>
              </font>
            </x14:dxf>
          </x14:cfRule>
          <xm:sqref>B4099:G4099</xm:sqref>
        </x14:conditionalFormatting>
        <x14:conditionalFormatting xmlns:xm="http://schemas.microsoft.com/office/excel/2006/main">
          <x14:cfRule type="expression" priority="405" id="{476A9004-7AC4-4B21-BE9C-5BBE82E4BEEB}">
            <xm:f>NOT($J4161=Technical!$K$6)</xm:f>
            <x14:dxf>
              <font>
                <color theme="0" tint="-0.34998626667073579"/>
              </font>
            </x14:dxf>
          </x14:cfRule>
          <xm:sqref>B4161:G4161</xm:sqref>
        </x14:conditionalFormatting>
        <x14:conditionalFormatting xmlns:xm="http://schemas.microsoft.com/office/excel/2006/main">
          <x14:cfRule type="expression" priority="393" id="{1A0ED490-72D2-46A0-9DF9-5773F4082633}">
            <xm:f>NOT($J4223=Technical!$K$6)</xm:f>
            <x14:dxf>
              <font>
                <color theme="0" tint="-0.34998626667073579"/>
              </font>
            </x14:dxf>
          </x14:cfRule>
          <xm:sqref>B4223:G4223</xm:sqref>
        </x14:conditionalFormatting>
        <x14:conditionalFormatting xmlns:xm="http://schemas.microsoft.com/office/excel/2006/main">
          <x14:cfRule type="expression" priority="381" id="{AC017BC8-3244-4241-9DB6-75303B45EDC4}">
            <xm:f>NOT($J4285=Technical!$K$6)</xm:f>
            <x14:dxf>
              <font>
                <color theme="0" tint="-0.34998626667073579"/>
              </font>
            </x14:dxf>
          </x14:cfRule>
          <xm:sqref>B4285:G4285</xm:sqref>
        </x14:conditionalFormatting>
        <x14:conditionalFormatting xmlns:xm="http://schemas.microsoft.com/office/excel/2006/main">
          <x14:cfRule type="expression" priority="369" id="{C2F418B5-E81B-448D-B74D-411AEBF07B77}">
            <xm:f>NOT($J4347=Technical!$K$6)</xm:f>
            <x14:dxf>
              <font>
                <color theme="0" tint="-0.34998626667073579"/>
              </font>
            </x14:dxf>
          </x14:cfRule>
          <xm:sqref>B4347:G4347</xm:sqref>
        </x14:conditionalFormatting>
        <x14:conditionalFormatting xmlns:xm="http://schemas.microsoft.com/office/excel/2006/main">
          <x14:cfRule type="expression" priority="357" id="{EEF65035-3CAA-4114-BFA6-B98AAC294D17}">
            <xm:f>NOT($J4409=Technical!$K$6)</xm:f>
            <x14:dxf>
              <font>
                <color theme="0" tint="-0.34998626667073579"/>
              </font>
            </x14:dxf>
          </x14:cfRule>
          <xm:sqref>B4409:G4409</xm:sqref>
        </x14:conditionalFormatting>
        <x14:conditionalFormatting xmlns:xm="http://schemas.microsoft.com/office/excel/2006/main">
          <x14:cfRule type="expression" priority="345" id="{5E03A134-256A-4CA0-9281-084691059A5D}">
            <xm:f>NOT($J4471=Technical!$K$6)</xm:f>
            <x14:dxf>
              <font>
                <color theme="0" tint="-0.34998626667073579"/>
              </font>
            </x14:dxf>
          </x14:cfRule>
          <xm:sqref>B4471:G4471</xm:sqref>
        </x14:conditionalFormatting>
        <x14:conditionalFormatting xmlns:xm="http://schemas.microsoft.com/office/excel/2006/main">
          <x14:cfRule type="expression" priority="333" id="{663CB87D-5B79-43B1-9A0E-B3B05AF4C362}">
            <xm:f>NOT($J4533=Technical!$K$6)</xm:f>
            <x14:dxf>
              <font>
                <color theme="0" tint="-0.34998626667073579"/>
              </font>
            </x14:dxf>
          </x14:cfRule>
          <xm:sqref>B4533:G4533</xm:sqref>
        </x14:conditionalFormatting>
        <x14:conditionalFormatting xmlns:xm="http://schemas.microsoft.com/office/excel/2006/main">
          <x14:cfRule type="expression" priority="321" id="{E67F96F6-9615-42C8-B655-9008935B106E}">
            <xm:f>NOT($J4595=Technical!$K$6)</xm:f>
            <x14:dxf>
              <font>
                <color theme="0" tint="-0.34998626667073579"/>
              </font>
            </x14:dxf>
          </x14:cfRule>
          <xm:sqref>B4595:G4595</xm:sqref>
        </x14:conditionalFormatting>
        <x14:conditionalFormatting xmlns:xm="http://schemas.microsoft.com/office/excel/2006/main">
          <x14:cfRule type="expression" priority="309" id="{EA7FCBEE-1427-473D-BFD4-207D4888F344}">
            <xm:f>NOT($J4657=Technical!$K$6)</xm:f>
            <x14:dxf>
              <font>
                <color theme="0" tint="-0.34998626667073579"/>
              </font>
            </x14:dxf>
          </x14:cfRule>
          <xm:sqref>B4657:G4657</xm:sqref>
        </x14:conditionalFormatting>
        <x14:conditionalFormatting xmlns:xm="http://schemas.microsoft.com/office/excel/2006/main">
          <x14:cfRule type="expression" priority="297" id="{52AA9988-1D36-4D93-BD08-4BB44F72FA62}">
            <xm:f>NOT($J4719=Technical!$K$6)</xm:f>
            <x14:dxf>
              <font>
                <color theme="0" tint="-0.34998626667073579"/>
              </font>
            </x14:dxf>
          </x14:cfRule>
          <xm:sqref>B4719:G4719</xm:sqref>
        </x14:conditionalFormatting>
        <x14:conditionalFormatting xmlns:xm="http://schemas.microsoft.com/office/excel/2006/main">
          <x14:cfRule type="expression" priority="285" id="{3F9215ED-3AD5-4DFF-B5DE-BA696B3EFCC0}">
            <xm:f>NOT($J4781=Technical!$K$6)</xm:f>
            <x14:dxf>
              <font>
                <color theme="0" tint="-0.34998626667073579"/>
              </font>
            </x14:dxf>
          </x14:cfRule>
          <xm:sqref>B4781:G4781</xm:sqref>
        </x14:conditionalFormatting>
        <x14:conditionalFormatting xmlns:xm="http://schemas.microsoft.com/office/excel/2006/main">
          <x14:cfRule type="expression" priority="273" id="{04684BDF-D5F0-46BC-A2A1-7E0E8236F14C}">
            <xm:f>NOT($J4843=Technical!$K$6)</xm:f>
            <x14:dxf>
              <font>
                <color theme="0" tint="-0.34998626667073579"/>
              </font>
            </x14:dxf>
          </x14:cfRule>
          <xm:sqref>B4843:G4843</xm:sqref>
        </x14:conditionalFormatting>
        <x14:conditionalFormatting xmlns:xm="http://schemas.microsoft.com/office/excel/2006/main">
          <x14:cfRule type="expression" priority="261" id="{376B7074-1147-449F-9155-1C5991144988}">
            <xm:f>NOT($J4905=Technical!$K$6)</xm:f>
            <x14:dxf>
              <font>
                <color theme="0" tint="-0.34998626667073579"/>
              </font>
            </x14:dxf>
          </x14:cfRule>
          <xm:sqref>B4905:G4905</xm:sqref>
        </x14:conditionalFormatting>
        <x14:conditionalFormatting xmlns:xm="http://schemas.microsoft.com/office/excel/2006/main">
          <x14:cfRule type="expression" priority="249" id="{25BD6257-EFF0-4A67-B6AF-609AD53A3909}">
            <xm:f>NOT($J4967=Technical!$K$6)</xm:f>
            <x14:dxf>
              <font>
                <color theme="0" tint="-0.34998626667073579"/>
              </font>
            </x14:dxf>
          </x14:cfRule>
          <xm:sqref>B4967:G4967</xm:sqref>
        </x14:conditionalFormatting>
        <x14:conditionalFormatting xmlns:xm="http://schemas.microsoft.com/office/excel/2006/main">
          <x14:cfRule type="expression" priority="237" id="{66D1AFAA-BC54-429D-8E90-7EA3A086C787}">
            <xm:f>NOT($J5029=Technical!$K$6)</xm:f>
            <x14:dxf>
              <font>
                <color theme="0" tint="-0.34998626667073579"/>
              </font>
            </x14:dxf>
          </x14:cfRule>
          <xm:sqref>B5029:G5029</xm:sqref>
        </x14:conditionalFormatting>
        <x14:conditionalFormatting xmlns:xm="http://schemas.microsoft.com/office/excel/2006/main">
          <x14:cfRule type="expression" priority="225" id="{2D015CD0-463D-4218-AD44-BCCD67528E8C}">
            <xm:f>NOT($J5091=Technical!$K$6)</xm:f>
            <x14:dxf>
              <font>
                <color theme="0" tint="-0.34998626667073579"/>
              </font>
            </x14:dxf>
          </x14:cfRule>
          <xm:sqref>B5091:G5091</xm:sqref>
        </x14:conditionalFormatting>
        <x14:conditionalFormatting xmlns:xm="http://schemas.microsoft.com/office/excel/2006/main">
          <x14:cfRule type="expression" priority="213" id="{CF940C7E-BE4E-43E4-AF6A-4DE6384EAA7A}">
            <xm:f>NOT($J5153=Technical!$K$6)</xm:f>
            <x14:dxf>
              <font>
                <color theme="0" tint="-0.34998626667073579"/>
              </font>
            </x14:dxf>
          </x14:cfRule>
          <xm:sqref>B5153:G5153</xm:sqref>
        </x14:conditionalFormatting>
        <x14:conditionalFormatting xmlns:xm="http://schemas.microsoft.com/office/excel/2006/main">
          <x14:cfRule type="expression" priority="201" id="{91876640-6DBC-4EBE-B958-C8E725AC5BF1}">
            <xm:f>NOT($J5215=Technical!$K$6)</xm:f>
            <x14:dxf>
              <font>
                <color theme="0" tint="-0.34998626667073579"/>
              </font>
            </x14:dxf>
          </x14:cfRule>
          <xm:sqref>B5215:G5215</xm:sqref>
        </x14:conditionalFormatting>
        <x14:conditionalFormatting xmlns:xm="http://schemas.microsoft.com/office/excel/2006/main">
          <x14:cfRule type="expression" priority="189" id="{23CB0DCB-C742-468B-825E-7962548C5D79}">
            <xm:f>NOT($J5277=Technical!$K$6)</xm:f>
            <x14:dxf>
              <font>
                <color theme="0" tint="-0.34998626667073579"/>
              </font>
            </x14:dxf>
          </x14:cfRule>
          <xm:sqref>B5277:G5277</xm:sqref>
        </x14:conditionalFormatting>
        <x14:conditionalFormatting xmlns:xm="http://schemas.microsoft.com/office/excel/2006/main">
          <x14:cfRule type="expression" priority="177" id="{86C70BB7-AA06-4CA6-A0AF-BE1C7DF3CE82}">
            <xm:f>NOT($J5339=Technical!$K$6)</xm:f>
            <x14:dxf>
              <font>
                <color theme="0" tint="-0.34998626667073579"/>
              </font>
            </x14:dxf>
          </x14:cfRule>
          <xm:sqref>B5339:G5339</xm:sqref>
        </x14:conditionalFormatting>
        <x14:conditionalFormatting xmlns:xm="http://schemas.microsoft.com/office/excel/2006/main">
          <x14:cfRule type="expression" priority="165" id="{0B5E9FC1-8981-4E29-BBB2-240D1C2C00A6}">
            <xm:f>NOT($J5401=Technical!$K$6)</xm:f>
            <x14:dxf>
              <font>
                <color theme="0" tint="-0.34998626667073579"/>
              </font>
            </x14:dxf>
          </x14:cfRule>
          <xm:sqref>B5401:G5401</xm:sqref>
        </x14:conditionalFormatting>
        <x14:conditionalFormatting xmlns:xm="http://schemas.microsoft.com/office/excel/2006/main">
          <x14:cfRule type="expression" priority="153" id="{5A7CB4FA-CFFB-4E4A-8F98-B9E6EE1D4958}">
            <xm:f>NOT($J5463=Technical!$K$6)</xm:f>
            <x14:dxf>
              <font>
                <color theme="0" tint="-0.34998626667073579"/>
              </font>
            </x14:dxf>
          </x14:cfRule>
          <xm:sqref>B5463:G5463</xm:sqref>
        </x14:conditionalFormatting>
        <x14:conditionalFormatting xmlns:xm="http://schemas.microsoft.com/office/excel/2006/main">
          <x14:cfRule type="expression" priority="141" id="{6364B457-B049-4D1B-961C-FBBE58A86298}">
            <xm:f>NOT($J5525=Technical!$K$6)</xm:f>
            <x14:dxf>
              <font>
                <color theme="0" tint="-0.34998626667073579"/>
              </font>
            </x14:dxf>
          </x14:cfRule>
          <xm:sqref>B5525:G5525</xm:sqref>
        </x14:conditionalFormatting>
        <x14:conditionalFormatting xmlns:xm="http://schemas.microsoft.com/office/excel/2006/main">
          <x14:cfRule type="expression" priority="129" id="{7A7531F4-C367-4EF5-B15D-B03E1F215304}">
            <xm:f>NOT($J5587=Technical!$K$6)</xm:f>
            <x14:dxf>
              <font>
                <color theme="0" tint="-0.34998626667073579"/>
              </font>
            </x14:dxf>
          </x14:cfRule>
          <xm:sqref>B5587:G5587</xm:sqref>
        </x14:conditionalFormatting>
        <x14:conditionalFormatting xmlns:xm="http://schemas.microsoft.com/office/excel/2006/main">
          <x14:cfRule type="expression" priority="117" id="{0C43ED5C-6CC0-4C03-8635-0E2A61E27B25}">
            <xm:f>NOT($J5649=Technical!$K$6)</xm:f>
            <x14:dxf>
              <font>
                <color theme="0" tint="-0.34998626667073579"/>
              </font>
            </x14:dxf>
          </x14:cfRule>
          <xm:sqref>B5649:G5649</xm:sqref>
        </x14:conditionalFormatting>
        <x14:conditionalFormatting xmlns:xm="http://schemas.microsoft.com/office/excel/2006/main">
          <x14:cfRule type="expression" priority="105" id="{27956269-E8DF-4FDE-8C9E-4CEC37E32AF4}">
            <xm:f>NOT($J5711=Technical!$K$6)</xm:f>
            <x14:dxf>
              <font>
                <color theme="0" tint="-0.34998626667073579"/>
              </font>
            </x14:dxf>
          </x14:cfRule>
          <xm:sqref>B5711:G5711</xm:sqref>
        </x14:conditionalFormatting>
        <x14:conditionalFormatting xmlns:xm="http://schemas.microsoft.com/office/excel/2006/main">
          <x14:cfRule type="expression" priority="93" id="{73BF327B-15CC-451C-8E20-35CF1F9DBEC7}">
            <xm:f>NOT($J5773=Technical!$K$6)</xm:f>
            <x14:dxf>
              <font>
                <color theme="0" tint="-0.34998626667073579"/>
              </font>
            </x14:dxf>
          </x14:cfRule>
          <xm:sqref>B5773:G5773</xm:sqref>
        </x14:conditionalFormatting>
        <x14:conditionalFormatting xmlns:xm="http://schemas.microsoft.com/office/excel/2006/main">
          <x14:cfRule type="expression" priority="81" id="{188A121B-FB67-46FF-A2B3-17FDC864C0A1}">
            <xm:f>NOT($J5835=Technical!$K$6)</xm:f>
            <x14:dxf>
              <font>
                <color theme="0" tint="-0.34998626667073579"/>
              </font>
            </x14:dxf>
          </x14:cfRule>
          <xm:sqref>B5835:G5835</xm:sqref>
        </x14:conditionalFormatting>
        <x14:conditionalFormatting xmlns:xm="http://schemas.microsoft.com/office/excel/2006/main">
          <x14:cfRule type="expression" priority="69" id="{8E2A5E3B-1F36-42F1-A4BA-C1A1A4A84AAB}">
            <xm:f>NOT($J5897=Technical!$K$6)</xm:f>
            <x14:dxf>
              <font>
                <color theme="0" tint="-0.34998626667073579"/>
              </font>
            </x14:dxf>
          </x14:cfRule>
          <xm:sqref>B5897:G5897</xm:sqref>
        </x14:conditionalFormatting>
        <x14:conditionalFormatting xmlns:xm="http://schemas.microsoft.com/office/excel/2006/main">
          <x14:cfRule type="expression" priority="57" id="{563628D0-1D2A-40FE-83FC-074F135C5B94}">
            <xm:f>NOT($J5959=Technical!$K$6)</xm:f>
            <x14:dxf>
              <font>
                <color theme="0" tint="-0.34998626667073579"/>
              </font>
            </x14:dxf>
          </x14:cfRule>
          <xm:sqref>B5959:G5959</xm:sqref>
        </x14:conditionalFormatting>
        <x14:conditionalFormatting xmlns:xm="http://schemas.microsoft.com/office/excel/2006/main">
          <x14:cfRule type="expression" priority="45" id="{0CEBC23E-1345-471B-967C-09B823B5CDFF}">
            <xm:f>NOT($J6021=Technical!$K$6)</xm:f>
            <x14:dxf>
              <font>
                <color theme="0" tint="-0.34998626667073579"/>
              </font>
            </x14:dxf>
          </x14:cfRule>
          <xm:sqref>B6021:G6021</xm:sqref>
        </x14:conditionalFormatting>
        <x14:conditionalFormatting xmlns:xm="http://schemas.microsoft.com/office/excel/2006/main">
          <x14:cfRule type="expression" priority="33" id="{BA72E1D3-2ADD-4BA1-9AFB-AE7F7056382D}">
            <xm:f>NOT($J6083=Technical!$K$6)</xm:f>
            <x14:dxf>
              <font>
                <color theme="0" tint="-0.34998626667073579"/>
              </font>
            </x14:dxf>
          </x14:cfRule>
          <xm:sqref>B6083:G6083</xm:sqref>
        </x14:conditionalFormatting>
        <x14:conditionalFormatting xmlns:xm="http://schemas.microsoft.com/office/excel/2006/main">
          <x14:cfRule type="expression" priority="21" id="{02A7C1AF-D95F-45C3-84B8-FE977DCAB940}">
            <xm:f>NOT($J6145=Technical!$K$6)</xm:f>
            <x14:dxf>
              <font>
                <color theme="0" tint="-0.34998626667073579"/>
              </font>
            </x14:dxf>
          </x14:cfRule>
          <xm:sqref>B6145:G6145</xm:sqref>
        </x14:conditionalFormatting>
        <x14:conditionalFormatting xmlns:xm="http://schemas.microsoft.com/office/excel/2006/main">
          <x14:cfRule type="iconSet" priority="1355" id="{602952D4-7297-4D11-92C8-60D79EACD58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xm:sqref>
        </x14:conditionalFormatting>
        <x14:conditionalFormatting xmlns:xm="http://schemas.microsoft.com/office/excel/2006/main">
          <x14:cfRule type="iconSet" priority="1194" id="{D2C471C2-8E79-45E5-9337-C8DECD85E5A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L69</xm:sqref>
        </x14:conditionalFormatting>
        <x14:conditionalFormatting xmlns:xm="http://schemas.microsoft.com/office/excel/2006/main">
          <x14:cfRule type="iconSet" priority="1182" id="{862C254D-3A6E-4ED1-BED9-16FDB02BCC6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L131</xm:sqref>
        </x14:conditionalFormatting>
        <x14:conditionalFormatting xmlns:xm="http://schemas.microsoft.com/office/excel/2006/main">
          <x14:cfRule type="iconSet" priority="1170" id="{1B27FFDC-2921-4DBB-AF76-8078405193B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L193</xm:sqref>
        </x14:conditionalFormatting>
        <x14:conditionalFormatting xmlns:xm="http://schemas.microsoft.com/office/excel/2006/main">
          <x14:cfRule type="iconSet" priority="1158" id="{ED56E7BD-14F6-4463-8634-8A401E3BFA4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L255</xm:sqref>
        </x14:conditionalFormatting>
        <x14:conditionalFormatting xmlns:xm="http://schemas.microsoft.com/office/excel/2006/main">
          <x14:cfRule type="iconSet" priority="1146" id="{A9205FD2-3B1A-43BE-B5F7-F9647C7B98D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L317</xm:sqref>
        </x14:conditionalFormatting>
        <x14:conditionalFormatting xmlns:xm="http://schemas.microsoft.com/office/excel/2006/main">
          <x14:cfRule type="iconSet" priority="1134" id="{E6473EF1-8800-490C-8879-F2E7C99A057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L379</xm:sqref>
        </x14:conditionalFormatting>
        <x14:conditionalFormatting xmlns:xm="http://schemas.microsoft.com/office/excel/2006/main">
          <x14:cfRule type="iconSet" priority="1122" id="{BF5FF5E2-6F2D-4C58-B556-05298CCF003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L441</xm:sqref>
        </x14:conditionalFormatting>
        <x14:conditionalFormatting xmlns:xm="http://schemas.microsoft.com/office/excel/2006/main">
          <x14:cfRule type="iconSet" priority="1110" id="{B2975079-B355-420D-8DE2-D80909BA462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L503</xm:sqref>
        </x14:conditionalFormatting>
        <x14:conditionalFormatting xmlns:xm="http://schemas.microsoft.com/office/excel/2006/main">
          <x14:cfRule type="iconSet" priority="1098" id="{4DAC6FDA-A013-4C9E-844C-CB62AE3AF78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L565</xm:sqref>
        </x14:conditionalFormatting>
        <x14:conditionalFormatting xmlns:xm="http://schemas.microsoft.com/office/excel/2006/main">
          <x14:cfRule type="iconSet" priority="1086" id="{88BC0815-0D55-4A47-A927-A702841E47B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L627</xm:sqref>
        </x14:conditionalFormatting>
        <x14:conditionalFormatting xmlns:xm="http://schemas.microsoft.com/office/excel/2006/main">
          <x14:cfRule type="iconSet" priority="1074" id="{86D2C2D4-5937-4483-B60B-819D5D0E926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L689</xm:sqref>
        </x14:conditionalFormatting>
        <x14:conditionalFormatting xmlns:xm="http://schemas.microsoft.com/office/excel/2006/main">
          <x14:cfRule type="iconSet" priority="1062" id="{87F57771-DD84-438B-8E6B-5DFD40BA4F5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L751</xm:sqref>
        </x14:conditionalFormatting>
        <x14:conditionalFormatting xmlns:xm="http://schemas.microsoft.com/office/excel/2006/main">
          <x14:cfRule type="iconSet" priority="1050" id="{F9925BC2-87C4-4AC6-A1D3-789E5859FCE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L813</xm:sqref>
        </x14:conditionalFormatting>
        <x14:conditionalFormatting xmlns:xm="http://schemas.microsoft.com/office/excel/2006/main">
          <x14:cfRule type="iconSet" priority="1038" id="{ED11A8E8-8C08-4629-A50B-ED6650ADAA9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L875</xm:sqref>
        </x14:conditionalFormatting>
        <x14:conditionalFormatting xmlns:xm="http://schemas.microsoft.com/office/excel/2006/main">
          <x14:cfRule type="iconSet" priority="1026" id="{EA737CE1-B45A-4C1D-97F6-387BFB93879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L937</xm:sqref>
        </x14:conditionalFormatting>
        <x14:conditionalFormatting xmlns:xm="http://schemas.microsoft.com/office/excel/2006/main">
          <x14:cfRule type="iconSet" priority="1014" id="{78637E8B-314E-4B90-92AC-1F940549B5B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L999</xm:sqref>
        </x14:conditionalFormatting>
        <x14:conditionalFormatting xmlns:xm="http://schemas.microsoft.com/office/excel/2006/main">
          <x14:cfRule type="iconSet" priority="1002" id="{083BD06F-ED7B-472E-8C37-D43C9505F7F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L1061</xm:sqref>
        </x14:conditionalFormatting>
        <x14:conditionalFormatting xmlns:xm="http://schemas.microsoft.com/office/excel/2006/main">
          <x14:cfRule type="iconSet" priority="990" id="{085A4DA0-36AD-443D-A253-968EF73388B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L1123</xm:sqref>
        </x14:conditionalFormatting>
        <x14:conditionalFormatting xmlns:xm="http://schemas.microsoft.com/office/excel/2006/main">
          <x14:cfRule type="iconSet" priority="978" id="{27C7FD4B-E1BB-4F29-BD2D-EA122B232D4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L1185</xm:sqref>
        </x14:conditionalFormatting>
        <x14:conditionalFormatting xmlns:xm="http://schemas.microsoft.com/office/excel/2006/main">
          <x14:cfRule type="iconSet" priority="966" id="{7CF8E087-5C25-4AAA-9F33-DC154DAC328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L1247</xm:sqref>
        </x14:conditionalFormatting>
        <x14:conditionalFormatting xmlns:xm="http://schemas.microsoft.com/office/excel/2006/main">
          <x14:cfRule type="iconSet" priority="954" id="{0DF5FD04-6D3E-4CCF-83CD-5D3CCC81B4C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L1309</xm:sqref>
        </x14:conditionalFormatting>
        <x14:conditionalFormatting xmlns:xm="http://schemas.microsoft.com/office/excel/2006/main">
          <x14:cfRule type="iconSet" priority="942" id="{7E23B733-2093-433B-92FB-241FE71FD52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L1371</xm:sqref>
        </x14:conditionalFormatting>
        <x14:conditionalFormatting xmlns:xm="http://schemas.microsoft.com/office/excel/2006/main">
          <x14:cfRule type="iconSet" priority="930" id="{E56E1C6F-043F-40B2-AB12-0F415E16AB2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L1433</xm:sqref>
        </x14:conditionalFormatting>
        <x14:conditionalFormatting xmlns:xm="http://schemas.microsoft.com/office/excel/2006/main">
          <x14:cfRule type="iconSet" priority="918" id="{B5D2CC9C-18DE-409B-AD3C-5494D33DE01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L1495</xm:sqref>
        </x14:conditionalFormatting>
        <x14:conditionalFormatting xmlns:xm="http://schemas.microsoft.com/office/excel/2006/main">
          <x14:cfRule type="iconSet" priority="906" id="{D5FD6DFF-B8EA-41DE-B59F-6042B8FA46F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L1557</xm:sqref>
        </x14:conditionalFormatting>
        <x14:conditionalFormatting xmlns:xm="http://schemas.microsoft.com/office/excel/2006/main">
          <x14:cfRule type="iconSet" priority="894" id="{444A5EC7-FD5D-4B51-9428-E2494D27E68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L1619</xm:sqref>
        </x14:conditionalFormatting>
        <x14:conditionalFormatting xmlns:xm="http://schemas.microsoft.com/office/excel/2006/main">
          <x14:cfRule type="iconSet" priority="882" id="{8C1C9E02-D0C0-4120-B9C8-48A66B4DD8D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L1681</xm:sqref>
        </x14:conditionalFormatting>
        <x14:conditionalFormatting xmlns:xm="http://schemas.microsoft.com/office/excel/2006/main">
          <x14:cfRule type="iconSet" priority="870" id="{FFF63C5A-5B91-4C70-BF42-723ADA0D088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L1743</xm:sqref>
        </x14:conditionalFormatting>
        <x14:conditionalFormatting xmlns:xm="http://schemas.microsoft.com/office/excel/2006/main">
          <x14:cfRule type="iconSet" priority="858" id="{CE70AB5E-760A-46C2-B085-B78679719FB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L1805</xm:sqref>
        </x14:conditionalFormatting>
        <x14:conditionalFormatting xmlns:xm="http://schemas.microsoft.com/office/excel/2006/main">
          <x14:cfRule type="iconSet" priority="846" id="{69038A34-A3E4-4643-8A7C-BA01A14A7CC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L1867</xm:sqref>
        </x14:conditionalFormatting>
        <x14:conditionalFormatting xmlns:xm="http://schemas.microsoft.com/office/excel/2006/main">
          <x14:cfRule type="iconSet" priority="834" id="{0FDCDFB3-5CE3-403A-BC53-F8814BE16E6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L1929</xm:sqref>
        </x14:conditionalFormatting>
        <x14:conditionalFormatting xmlns:xm="http://schemas.microsoft.com/office/excel/2006/main">
          <x14:cfRule type="iconSet" priority="822" id="{174AA5DD-C9B7-4AC3-BB8B-56572021101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L1991</xm:sqref>
        </x14:conditionalFormatting>
        <x14:conditionalFormatting xmlns:xm="http://schemas.microsoft.com/office/excel/2006/main">
          <x14:cfRule type="iconSet" priority="810" id="{FBAA2E2D-6E6B-4CB8-BCB2-DBCEDCF7C94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L2053</xm:sqref>
        </x14:conditionalFormatting>
        <x14:conditionalFormatting xmlns:xm="http://schemas.microsoft.com/office/excel/2006/main">
          <x14:cfRule type="iconSet" priority="798" id="{E7CEEFAE-033C-4F1A-829F-1836242FCB2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L2115</xm:sqref>
        </x14:conditionalFormatting>
        <x14:conditionalFormatting xmlns:xm="http://schemas.microsoft.com/office/excel/2006/main">
          <x14:cfRule type="iconSet" priority="786" id="{B85E97E1-C735-4A6F-AE9A-7D8502519F17}">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L2177</xm:sqref>
        </x14:conditionalFormatting>
        <x14:conditionalFormatting xmlns:xm="http://schemas.microsoft.com/office/excel/2006/main">
          <x14:cfRule type="iconSet" priority="774" id="{38833B88-B850-4126-B51A-73D3BB80BED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L2239</xm:sqref>
        </x14:conditionalFormatting>
        <x14:conditionalFormatting xmlns:xm="http://schemas.microsoft.com/office/excel/2006/main">
          <x14:cfRule type="iconSet" priority="762" id="{0967724E-CC74-4EB5-BB80-CA03C4499F0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L2301</xm:sqref>
        </x14:conditionalFormatting>
        <x14:conditionalFormatting xmlns:xm="http://schemas.microsoft.com/office/excel/2006/main">
          <x14:cfRule type="iconSet" priority="750" id="{D7CCB941-57BB-456B-9BFC-FF0CBB728DF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L2363</xm:sqref>
        </x14:conditionalFormatting>
        <x14:conditionalFormatting xmlns:xm="http://schemas.microsoft.com/office/excel/2006/main">
          <x14:cfRule type="iconSet" priority="738" id="{969489B6-4A3B-4BFF-998F-C8E1417149E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L2425</xm:sqref>
        </x14:conditionalFormatting>
        <x14:conditionalFormatting xmlns:xm="http://schemas.microsoft.com/office/excel/2006/main">
          <x14:cfRule type="iconSet" priority="726" id="{76FBB6E6-736D-4917-BD68-97D2899554C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L2487</xm:sqref>
        </x14:conditionalFormatting>
        <x14:conditionalFormatting xmlns:xm="http://schemas.microsoft.com/office/excel/2006/main">
          <x14:cfRule type="iconSet" priority="714" id="{D9A81B30-70B5-429B-B68B-D2BCB6717C8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L2549</xm:sqref>
        </x14:conditionalFormatting>
        <x14:conditionalFormatting xmlns:xm="http://schemas.microsoft.com/office/excel/2006/main">
          <x14:cfRule type="iconSet" priority="702" id="{4D531D49-9A38-4594-AFE1-B52A7D9E6D3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L2611</xm:sqref>
        </x14:conditionalFormatting>
        <x14:conditionalFormatting xmlns:xm="http://schemas.microsoft.com/office/excel/2006/main">
          <x14:cfRule type="iconSet" priority="690" id="{C0F6E18B-8358-4A37-911C-502A1AD1756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L2673</xm:sqref>
        </x14:conditionalFormatting>
        <x14:conditionalFormatting xmlns:xm="http://schemas.microsoft.com/office/excel/2006/main">
          <x14:cfRule type="iconSet" priority="678" id="{1C8FAAD2-CEF0-46C0-89BC-84E90B10AD8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L2735</xm:sqref>
        </x14:conditionalFormatting>
        <x14:conditionalFormatting xmlns:xm="http://schemas.microsoft.com/office/excel/2006/main">
          <x14:cfRule type="iconSet" priority="666" id="{F35ADE26-28CE-449E-BF17-EBC67FFCE7A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L2797</xm:sqref>
        </x14:conditionalFormatting>
        <x14:conditionalFormatting xmlns:xm="http://schemas.microsoft.com/office/excel/2006/main">
          <x14:cfRule type="iconSet" priority="654" id="{20030D57-E3FA-4E9D-B825-9B9AB510199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L2859</xm:sqref>
        </x14:conditionalFormatting>
        <x14:conditionalFormatting xmlns:xm="http://schemas.microsoft.com/office/excel/2006/main">
          <x14:cfRule type="iconSet" priority="642" id="{A36C69D3-EB04-4900-897E-B29D9D3242C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L2921</xm:sqref>
        </x14:conditionalFormatting>
        <x14:conditionalFormatting xmlns:xm="http://schemas.microsoft.com/office/excel/2006/main">
          <x14:cfRule type="iconSet" priority="630" id="{36AB32E1-1A70-4559-B076-65CA5A44404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L2983</xm:sqref>
        </x14:conditionalFormatting>
        <x14:conditionalFormatting xmlns:xm="http://schemas.microsoft.com/office/excel/2006/main">
          <x14:cfRule type="iconSet" priority="618" id="{EA86CDC0-7222-48C3-8FA7-545D1D8C939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L3045</xm:sqref>
        </x14:conditionalFormatting>
        <x14:conditionalFormatting xmlns:xm="http://schemas.microsoft.com/office/excel/2006/main">
          <x14:cfRule type="iconSet" priority="606" id="{112F1CE2-AB83-4355-9B65-9C7FF36B63C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L3107</xm:sqref>
        </x14:conditionalFormatting>
        <x14:conditionalFormatting xmlns:xm="http://schemas.microsoft.com/office/excel/2006/main">
          <x14:cfRule type="iconSet" priority="594" id="{947EA8C8-6CD9-4CE5-BF62-5111447F402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L3169</xm:sqref>
        </x14:conditionalFormatting>
        <x14:conditionalFormatting xmlns:xm="http://schemas.microsoft.com/office/excel/2006/main">
          <x14:cfRule type="iconSet" priority="582" id="{C40BCAE7-FBB4-4EFE-80B2-8D0BBF2D893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L3231</xm:sqref>
        </x14:conditionalFormatting>
        <x14:conditionalFormatting xmlns:xm="http://schemas.microsoft.com/office/excel/2006/main">
          <x14:cfRule type="iconSet" priority="570" id="{70E97397-6FD3-4334-B861-E647F300D39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L3293</xm:sqref>
        </x14:conditionalFormatting>
        <x14:conditionalFormatting xmlns:xm="http://schemas.microsoft.com/office/excel/2006/main">
          <x14:cfRule type="iconSet" priority="558" id="{21F048AA-C663-4955-9DDC-6AD17CCA5D7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L3355</xm:sqref>
        </x14:conditionalFormatting>
        <x14:conditionalFormatting xmlns:xm="http://schemas.microsoft.com/office/excel/2006/main">
          <x14:cfRule type="iconSet" priority="546" id="{71E2454C-9BAD-4622-AFA1-F7CCA006909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L3417</xm:sqref>
        </x14:conditionalFormatting>
        <x14:conditionalFormatting xmlns:xm="http://schemas.microsoft.com/office/excel/2006/main">
          <x14:cfRule type="iconSet" priority="534" id="{BD28A22A-E35A-4E3B-AB87-C57DF94A6B17}">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L3479</xm:sqref>
        </x14:conditionalFormatting>
        <x14:conditionalFormatting xmlns:xm="http://schemas.microsoft.com/office/excel/2006/main">
          <x14:cfRule type="iconSet" priority="522" id="{02BDEE46-F30C-42F1-BB8B-43FFE094494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L3541</xm:sqref>
        </x14:conditionalFormatting>
        <x14:conditionalFormatting xmlns:xm="http://schemas.microsoft.com/office/excel/2006/main">
          <x14:cfRule type="iconSet" priority="510" id="{2F5F0F22-25E5-4D7A-9AEE-8B908748DF9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L3603</xm:sqref>
        </x14:conditionalFormatting>
        <x14:conditionalFormatting xmlns:xm="http://schemas.microsoft.com/office/excel/2006/main">
          <x14:cfRule type="iconSet" priority="498" id="{1092F467-C3C6-4D8F-83B5-F10B7A276E7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L3665</xm:sqref>
        </x14:conditionalFormatting>
        <x14:conditionalFormatting xmlns:xm="http://schemas.microsoft.com/office/excel/2006/main">
          <x14:cfRule type="iconSet" priority="486" id="{DD27CADF-D23F-4F09-B5DA-E0C5984D6D3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L3727</xm:sqref>
        </x14:conditionalFormatting>
        <x14:conditionalFormatting xmlns:xm="http://schemas.microsoft.com/office/excel/2006/main">
          <x14:cfRule type="iconSet" priority="474" id="{97F85C71-5352-46BE-8DFE-6A1B48BD0A1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L3789</xm:sqref>
        </x14:conditionalFormatting>
        <x14:conditionalFormatting xmlns:xm="http://schemas.microsoft.com/office/excel/2006/main">
          <x14:cfRule type="iconSet" priority="462" id="{63C81F53-9B99-4E8C-87F7-DD396A88265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L3851</xm:sqref>
        </x14:conditionalFormatting>
        <x14:conditionalFormatting xmlns:xm="http://schemas.microsoft.com/office/excel/2006/main">
          <x14:cfRule type="iconSet" priority="450" id="{A20E245D-449D-4175-920B-02065D23B69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L3913</xm:sqref>
        </x14:conditionalFormatting>
        <x14:conditionalFormatting xmlns:xm="http://schemas.microsoft.com/office/excel/2006/main">
          <x14:cfRule type="iconSet" priority="438" id="{873E00F9-D832-46F6-9252-EACFB9A570A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L3975</xm:sqref>
        </x14:conditionalFormatting>
        <x14:conditionalFormatting xmlns:xm="http://schemas.microsoft.com/office/excel/2006/main">
          <x14:cfRule type="iconSet" priority="426" id="{E7D3B086-9C38-49E9-BCA8-C5070BCEC67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L4037</xm:sqref>
        </x14:conditionalFormatting>
        <x14:conditionalFormatting xmlns:xm="http://schemas.microsoft.com/office/excel/2006/main">
          <x14:cfRule type="iconSet" priority="414" id="{85CEFBEE-2CF4-4A63-A83F-487150FCBDE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L4099</xm:sqref>
        </x14:conditionalFormatting>
        <x14:conditionalFormatting xmlns:xm="http://schemas.microsoft.com/office/excel/2006/main">
          <x14:cfRule type="iconSet" priority="402" id="{D811CDAA-9800-4F31-9C84-47FFD3A4807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L4161</xm:sqref>
        </x14:conditionalFormatting>
        <x14:conditionalFormatting xmlns:xm="http://schemas.microsoft.com/office/excel/2006/main">
          <x14:cfRule type="iconSet" priority="390" id="{F1C52818-97F8-40FA-AE1E-1226209D893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L4223</xm:sqref>
        </x14:conditionalFormatting>
        <x14:conditionalFormatting xmlns:xm="http://schemas.microsoft.com/office/excel/2006/main">
          <x14:cfRule type="iconSet" priority="378" id="{EB486B4A-FBAA-42A2-BF1C-362C5571B36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L4285</xm:sqref>
        </x14:conditionalFormatting>
        <x14:conditionalFormatting xmlns:xm="http://schemas.microsoft.com/office/excel/2006/main">
          <x14:cfRule type="iconSet" priority="366" id="{420D6C5C-4243-4DB1-B3A4-C158BFE1E61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L4347</xm:sqref>
        </x14:conditionalFormatting>
        <x14:conditionalFormatting xmlns:xm="http://schemas.microsoft.com/office/excel/2006/main">
          <x14:cfRule type="iconSet" priority="354" id="{D4625812-0939-452B-A441-64464DAA4B9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L4409</xm:sqref>
        </x14:conditionalFormatting>
        <x14:conditionalFormatting xmlns:xm="http://schemas.microsoft.com/office/excel/2006/main">
          <x14:cfRule type="iconSet" priority="342" id="{36734883-53BD-42C2-AB86-239CFA6AEF8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L4471</xm:sqref>
        </x14:conditionalFormatting>
        <x14:conditionalFormatting xmlns:xm="http://schemas.microsoft.com/office/excel/2006/main">
          <x14:cfRule type="iconSet" priority="330" id="{1A37B38E-9C46-4FD1-8AC4-46B09855267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L4533</xm:sqref>
        </x14:conditionalFormatting>
        <x14:conditionalFormatting xmlns:xm="http://schemas.microsoft.com/office/excel/2006/main">
          <x14:cfRule type="iconSet" priority="318" id="{CE7D632D-997F-45AD-9F98-CCC67FA4FFD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L4595</xm:sqref>
        </x14:conditionalFormatting>
        <x14:conditionalFormatting xmlns:xm="http://schemas.microsoft.com/office/excel/2006/main">
          <x14:cfRule type="iconSet" priority="306" id="{3AA23737-B5A6-40A3-9766-67964AC6E1E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L4657</xm:sqref>
        </x14:conditionalFormatting>
        <x14:conditionalFormatting xmlns:xm="http://schemas.microsoft.com/office/excel/2006/main">
          <x14:cfRule type="iconSet" priority="294" id="{A5821037-0A6E-4CF7-B9EC-A5DB8A932A0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L4719</xm:sqref>
        </x14:conditionalFormatting>
        <x14:conditionalFormatting xmlns:xm="http://schemas.microsoft.com/office/excel/2006/main">
          <x14:cfRule type="iconSet" priority="282" id="{1466087E-4C09-4606-8E2E-81232F9CDB0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L4781</xm:sqref>
        </x14:conditionalFormatting>
        <x14:conditionalFormatting xmlns:xm="http://schemas.microsoft.com/office/excel/2006/main">
          <x14:cfRule type="iconSet" priority="270" id="{725FEBF8-6145-4935-BFBC-376959A897C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L4843</xm:sqref>
        </x14:conditionalFormatting>
        <x14:conditionalFormatting xmlns:xm="http://schemas.microsoft.com/office/excel/2006/main">
          <x14:cfRule type="iconSet" priority="258" id="{CCC14CD3-D589-49B6-BB4A-E203705892E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L4905</xm:sqref>
        </x14:conditionalFormatting>
        <x14:conditionalFormatting xmlns:xm="http://schemas.microsoft.com/office/excel/2006/main">
          <x14:cfRule type="iconSet" priority="246" id="{605841A3-8D19-4DE3-A9D5-428ED827037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L4967</xm:sqref>
        </x14:conditionalFormatting>
        <x14:conditionalFormatting xmlns:xm="http://schemas.microsoft.com/office/excel/2006/main">
          <x14:cfRule type="iconSet" priority="234" id="{8B2825C0-688F-42E5-8B6E-047B3DE1E5D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L5029</xm:sqref>
        </x14:conditionalFormatting>
        <x14:conditionalFormatting xmlns:xm="http://schemas.microsoft.com/office/excel/2006/main">
          <x14:cfRule type="iconSet" priority="222" id="{CA714A6A-6305-422C-B050-E44C32F8B5A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L5091</xm:sqref>
        </x14:conditionalFormatting>
        <x14:conditionalFormatting xmlns:xm="http://schemas.microsoft.com/office/excel/2006/main">
          <x14:cfRule type="iconSet" priority="210" id="{347AAAC3-2A7C-4D58-A65A-A02E2C06D15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L5153</xm:sqref>
        </x14:conditionalFormatting>
        <x14:conditionalFormatting xmlns:xm="http://schemas.microsoft.com/office/excel/2006/main">
          <x14:cfRule type="iconSet" priority="198" id="{2EA5DDA4-4D23-4522-B8C1-D51D87DDF23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L5215</xm:sqref>
        </x14:conditionalFormatting>
        <x14:conditionalFormatting xmlns:xm="http://schemas.microsoft.com/office/excel/2006/main">
          <x14:cfRule type="iconSet" priority="186" id="{D5AC37E8-9237-4CCE-A78E-8B1D1D4FF94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L5277</xm:sqref>
        </x14:conditionalFormatting>
        <x14:conditionalFormatting xmlns:xm="http://schemas.microsoft.com/office/excel/2006/main">
          <x14:cfRule type="iconSet" priority="174" id="{12E4CD5E-B564-4CA3-85A8-7051AD16211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L5339</xm:sqref>
        </x14:conditionalFormatting>
        <x14:conditionalFormatting xmlns:xm="http://schemas.microsoft.com/office/excel/2006/main">
          <x14:cfRule type="iconSet" priority="162" id="{BA1D4250-9F03-4089-9673-90B01BA2745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L5401</xm:sqref>
        </x14:conditionalFormatting>
        <x14:conditionalFormatting xmlns:xm="http://schemas.microsoft.com/office/excel/2006/main">
          <x14:cfRule type="iconSet" priority="150" id="{5FB7E76E-9AED-4E65-BF03-F3F0E55369A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L5463</xm:sqref>
        </x14:conditionalFormatting>
        <x14:conditionalFormatting xmlns:xm="http://schemas.microsoft.com/office/excel/2006/main">
          <x14:cfRule type="iconSet" priority="138" id="{BF2DEB85-D005-42A5-9D6F-03350593204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L5525</xm:sqref>
        </x14:conditionalFormatting>
        <x14:conditionalFormatting xmlns:xm="http://schemas.microsoft.com/office/excel/2006/main">
          <x14:cfRule type="iconSet" priority="126" id="{DBCE42FF-43AC-4AA6-A472-6DAE3D24B35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L5587</xm:sqref>
        </x14:conditionalFormatting>
        <x14:conditionalFormatting xmlns:xm="http://schemas.microsoft.com/office/excel/2006/main">
          <x14:cfRule type="iconSet" priority="114" id="{2E5F3E5E-777C-4787-828F-6375E2093D2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L5649</xm:sqref>
        </x14:conditionalFormatting>
        <x14:conditionalFormatting xmlns:xm="http://schemas.microsoft.com/office/excel/2006/main">
          <x14:cfRule type="iconSet" priority="102" id="{4B8EC2B8-A890-49E7-A6B8-01C374CDA7F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L5711</xm:sqref>
        </x14:conditionalFormatting>
        <x14:conditionalFormatting xmlns:xm="http://schemas.microsoft.com/office/excel/2006/main">
          <x14:cfRule type="iconSet" priority="90" id="{46143B1C-EABE-4B18-81C9-23B9A6FE994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L5773</xm:sqref>
        </x14:conditionalFormatting>
        <x14:conditionalFormatting xmlns:xm="http://schemas.microsoft.com/office/excel/2006/main">
          <x14:cfRule type="iconSet" priority="78" id="{24A50FE0-C15F-42E1-9C1F-8BD97C30D8B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L5835</xm:sqref>
        </x14:conditionalFormatting>
        <x14:conditionalFormatting xmlns:xm="http://schemas.microsoft.com/office/excel/2006/main">
          <x14:cfRule type="iconSet" priority="66" id="{2E33E3DE-B633-4981-B56C-BEF89524195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L5897</xm:sqref>
        </x14:conditionalFormatting>
        <x14:conditionalFormatting xmlns:xm="http://schemas.microsoft.com/office/excel/2006/main">
          <x14:cfRule type="iconSet" priority="54" id="{BBA59329-B3FE-42D6-A704-3BA5F23B6AA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L5959</xm:sqref>
        </x14:conditionalFormatting>
        <x14:conditionalFormatting xmlns:xm="http://schemas.microsoft.com/office/excel/2006/main">
          <x14:cfRule type="iconSet" priority="42" id="{344EC7F4-5F10-44C8-8944-D424AFC294F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L6021</xm:sqref>
        </x14:conditionalFormatting>
        <x14:conditionalFormatting xmlns:xm="http://schemas.microsoft.com/office/excel/2006/main">
          <x14:cfRule type="iconSet" priority="30" id="{F07696C2-EE4A-4268-B695-FE02469CF1D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L6083</xm:sqref>
        </x14:conditionalFormatting>
        <x14:conditionalFormatting xmlns:xm="http://schemas.microsoft.com/office/excel/2006/main">
          <x14:cfRule type="iconSet" priority="18" id="{DD728CC0-AAB7-414F-950B-58BFFC2E96C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L6145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2D9D-0BF6-4642-8878-DDC33EE29D77}">
  <sheetPr codeName="Sheet5">
    <outlinePr summaryBelow="0" summaryRight="0"/>
    <pageSetUpPr fitToPage="1"/>
  </sheetPr>
  <dimension ref="A1:U183"/>
  <sheetViews>
    <sheetView showGridLines="0" showRowColHeaders="0" zoomScaleNormal="100" workbookViewId="0">
      <pane ySplit="30" topLeftCell="A183" activePane="bottomLeft" state="frozen"/>
      <selection pane="bottomLeft" activeCell="F10" sqref="F10"/>
    </sheetView>
  </sheetViews>
  <sheetFormatPr baseColWidth="10" defaultColWidth="0" defaultRowHeight="13" zeroHeight="1" outlineLevelRow="1" x14ac:dyDescent="0.15"/>
  <cols>
    <col min="1" max="1" width="3.1640625" customWidth="1"/>
    <col min="2" max="2" width="4.1640625" style="6" customWidth="1"/>
    <col min="3" max="3" width="3.1640625" customWidth="1"/>
    <col min="4" max="4" width="4.5" customWidth="1"/>
    <col min="5" max="5" width="29" customWidth="1"/>
    <col min="6" max="6" width="18.5" customWidth="1"/>
    <col min="7" max="7" width="1" customWidth="1"/>
    <col min="8" max="13" width="14.5" customWidth="1"/>
    <col min="14" max="15" width="1.83203125" customWidth="1"/>
    <col min="16" max="21" width="0" hidden="1" customWidth="1"/>
    <col min="22" max="16384" width="8.83203125" hidden="1"/>
  </cols>
  <sheetData>
    <row r="1" spans="1:21" ht="25.5" customHeight="1" thickBot="1" x14ac:dyDescent="0.3">
      <c r="A1" s="77" t="s">
        <v>224</v>
      </c>
      <c r="B1" s="78"/>
      <c r="C1" s="78"/>
      <c r="D1" s="78"/>
      <c r="E1" s="78"/>
      <c r="F1" s="78"/>
      <c r="G1" s="78"/>
      <c r="H1" s="78" t="str">
        <f>IF(Inputs!F1 = "", "", Inputs!F1)</f>
        <v/>
      </c>
      <c r="I1" s="78"/>
      <c r="J1" s="78"/>
      <c r="K1" s="78"/>
      <c r="L1" s="78"/>
      <c r="M1" s="78"/>
      <c r="N1" s="78"/>
      <c r="O1" s="78"/>
    </row>
    <row r="2" spans="1:21" ht="14" thickTop="1" x14ac:dyDescent="0.15"/>
    <row r="3" spans="1:21" s="1" customFormat="1" ht="19" x14ac:dyDescent="0.15">
      <c r="B3" s="83" t="s">
        <v>20</v>
      </c>
      <c r="C3" s="84" t="s">
        <v>19</v>
      </c>
      <c r="D3" s="84"/>
      <c r="E3" s="84"/>
      <c r="F3" s="41"/>
      <c r="G3" s="41"/>
      <c r="H3" s="41"/>
      <c r="I3" s="41"/>
      <c r="J3" s="41"/>
      <c r="K3" s="41"/>
      <c r="L3" s="18" t="s">
        <v>269</v>
      </c>
      <c r="M3" s="2" t="s">
        <v>272</v>
      </c>
      <c r="N3" s="41"/>
    </row>
    <row r="4" spans="1:21" s="1" customFormat="1" ht="4" customHeight="1" thickBot="1" x14ac:dyDescent="0.2">
      <c r="B4" s="88"/>
      <c r="C4" s="89"/>
      <c r="D4" s="89"/>
      <c r="E4" s="89"/>
      <c r="F4" s="89"/>
      <c r="G4" s="89"/>
      <c r="H4" s="89"/>
      <c r="I4" s="90"/>
      <c r="J4" s="90"/>
      <c r="K4" s="90"/>
      <c r="L4" s="89"/>
      <c r="M4" s="89"/>
      <c r="N4" s="89"/>
    </row>
    <row r="5" spans="1:21" ht="10" customHeight="1" thickTop="1" x14ac:dyDescent="0.15"/>
    <row r="6" spans="1:21" s="1" customFormat="1" ht="18" customHeight="1" thickBot="1" x14ac:dyDescent="0.2">
      <c r="B6" s="7"/>
      <c r="C6" s="87" t="s">
        <v>216</v>
      </c>
      <c r="D6" s="91"/>
      <c r="E6" s="91"/>
      <c r="F6" s="91"/>
      <c r="G6" s="92"/>
      <c r="H6" s="92"/>
      <c r="I6" s="92"/>
      <c r="J6" s="92"/>
      <c r="K6" s="92"/>
      <c r="L6" s="92"/>
      <c r="M6" s="92"/>
      <c r="N6" s="92"/>
    </row>
    <row r="7" spans="1:21" ht="5" customHeight="1" x14ac:dyDescent="0.15"/>
    <row r="8" spans="1:21" ht="15" customHeight="1" x14ac:dyDescent="0.15">
      <c r="D8" s="46"/>
      <c r="E8" s="1"/>
      <c r="F8" s="4" t="s">
        <v>1</v>
      </c>
      <c r="H8" s="4" t="s">
        <v>0</v>
      </c>
      <c r="P8" s="6"/>
      <c r="Q8" s="6"/>
      <c r="R8" s="6"/>
      <c r="S8" s="6"/>
      <c r="T8" s="6"/>
      <c r="U8" s="6"/>
    </row>
    <row r="9" spans="1:21" ht="5" customHeight="1" x14ac:dyDescent="0.15">
      <c r="D9" s="1"/>
      <c r="E9" s="1"/>
      <c r="F9" s="1"/>
      <c r="H9" s="1"/>
      <c r="P9" s="6"/>
      <c r="Q9" s="6"/>
      <c r="R9" s="6"/>
      <c r="S9" s="6"/>
      <c r="T9" s="6"/>
      <c r="U9" s="6"/>
    </row>
    <row r="10" spans="1:21" ht="15" customHeight="1" x14ac:dyDescent="0.15">
      <c r="D10" s="9" t="s">
        <v>220</v>
      </c>
      <c r="E10" s="1"/>
      <c r="F10" s="21"/>
      <c r="H10" s="21"/>
      <c r="I10" s="47"/>
      <c r="J10" s="47"/>
      <c r="K10" s="47"/>
      <c r="P10" s="6"/>
      <c r="Q10" s="6"/>
      <c r="R10" s="6"/>
      <c r="S10" s="6"/>
      <c r="T10" s="6"/>
      <c r="U10" s="6"/>
    </row>
    <row r="11" spans="1:21" ht="10" customHeight="1" x14ac:dyDescent="0.15"/>
    <row r="12" spans="1:21" s="1" customFormat="1" ht="18" customHeight="1" thickBot="1" x14ac:dyDescent="0.2">
      <c r="B12" s="7"/>
      <c r="C12" s="87" t="s">
        <v>215</v>
      </c>
      <c r="D12" s="91"/>
      <c r="E12" s="91"/>
      <c r="F12" s="91"/>
      <c r="G12" s="92"/>
      <c r="H12" s="92" t="s">
        <v>4</v>
      </c>
      <c r="I12" s="92" t="s">
        <v>5</v>
      </c>
      <c r="J12" s="92" t="s">
        <v>6</v>
      </c>
      <c r="K12" s="92" t="s">
        <v>257</v>
      </c>
      <c r="L12" s="92" t="s">
        <v>258</v>
      </c>
      <c r="M12" s="92" t="s">
        <v>218</v>
      </c>
      <c r="N12" s="92"/>
    </row>
    <row r="13" spans="1:21" ht="5" customHeight="1" x14ac:dyDescent="0.15">
      <c r="D13" s="1"/>
      <c r="E13" s="1"/>
      <c r="F13" s="1"/>
      <c r="H13" s="1"/>
      <c r="I13" s="1"/>
      <c r="J13" s="1"/>
      <c r="K13" s="1"/>
      <c r="L13" s="1"/>
      <c r="M13" s="1"/>
      <c r="P13" s="6"/>
      <c r="Q13" s="6"/>
      <c r="R13" s="6"/>
      <c r="S13" s="6"/>
      <c r="T13" s="6"/>
      <c r="U13" s="6"/>
    </row>
    <row r="14" spans="1:21" ht="15" customHeight="1" x14ac:dyDescent="0.15">
      <c r="C14" s="19">
        <v>1</v>
      </c>
      <c r="D14" s="48" t="s">
        <v>17</v>
      </c>
      <c r="F14" s="8" t="s">
        <v>9</v>
      </c>
      <c r="H14" s="29">
        <f>SUMIFS(Inputs!H:H, Inputs!$C:$C, $C14)</f>
        <v>0</v>
      </c>
      <c r="I14" s="29">
        <f>SUMIFS(Inputs!I:I, Inputs!$C:$C, $C14)</f>
        <v>0</v>
      </c>
      <c r="J14" s="29">
        <f>SUMIFS(Inputs!J:J, Inputs!$C:$C, $C14)</f>
        <v>0</v>
      </c>
      <c r="K14" s="29">
        <f>SUMIFS(Inputs!K:K, Inputs!$C:$C, $C14)</f>
        <v>0</v>
      </c>
      <c r="L14" s="29">
        <f>SUMIFS(Inputs!L:L, Inputs!$C:$C, $C14)</f>
        <v>0</v>
      </c>
      <c r="M14" s="49"/>
    </row>
    <row r="15" spans="1:21" ht="4" customHeight="1" x14ac:dyDescent="0.15">
      <c r="D15" s="1"/>
      <c r="F15" s="1"/>
      <c r="H15" s="1"/>
      <c r="I15" s="1"/>
      <c r="J15" s="1"/>
      <c r="K15" s="1"/>
      <c r="L15" s="1"/>
      <c r="M15" s="1"/>
    </row>
    <row r="16" spans="1:21" ht="15" customHeight="1" x14ac:dyDescent="0.15">
      <c r="C16" s="19">
        <v>2</v>
      </c>
      <c r="D16" s="48" t="s">
        <v>249</v>
      </c>
      <c r="F16" s="8" t="s">
        <v>9</v>
      </c>
      <c r="H16" s="29">
        <f>SUMIFS(Inputs!H:H, Inputs!$C:$C, $C16)</f>
        <v>0</v>
      </c>
      <c r="I16" s="29">
        <f>SUMIFS(Inputs!I:I, Inputs!$C:$C, $C16)</f>
        <v>0</v>
      </c>
      <c r="J16" s="29">
        <f>SUMIFS(Inputs!J:J, Inputs!$C:$C, $C16)</f>
        <v>0</v>
      </c>
      <c r="K16" s="29">
        <f>SUMIFS(Inputs!K:K, Inputs!$C:$C, $C16)</f>
        <v>0</v>
      </c>
      <c r="L16" s="29">
        <f>SUMIFS(Inputs!L:L, Inputs!$C:$C, $C16)</f>
        <v>0</v>
      </c>
      <c r="M16" s="49"/>
    </row>
    <row r="17" spans="3:13" ht="4" customHeight="1" x14ac:dyDescent="0.15">
      <c r="D17" s="1"/>
      <c r="F17" s="1"/>
      <c r="H17" s="1"/>
      <c r="I17" s="1"/>
      <c r="J17" s="1"/>
      <c r="K17" s="1"/>
      <c r="L17" s="1"/>
      <c r="M17" s="1"/>
    </row>
    <row r="18" spans="3:13" ht="15" customHeight="1" x14ac:dyDescent="0.15">
      <c r="C18" s="19">
        <v>3</v>
      </c>
      <c r="D18" s="48" t="s">
        <v>260</v>
      </c>
      <c r="F18" s="8" t="str">
        <f>Technical!S9</f>
        <v>USD 000s</v>
      </c>
      <c r="H18" s="29">
        <f>SUMIFS(Inputs!H:H, Inputs!$C:$C, $C18) * DisplayOptionConversionSelected</f>
        <v>0</v>
      </c>
      <c r="I18" s="29">
        <f>SUMIFS(Inputs!I:I, Inputs!$C:$C, $C18) * DisplayOptionConversionSelected</f>
        <v>0</v>
      </c>
      <c r="J18" s="29">
        <f>SUMIFS(Inputs!J:J, Inputs!$C:$C, $C18) * DisplayOptionConversionSelected</f>
        <v>0</v>
      </c>
      <c r="K18" s="29">
        <f>SUMIFS(Inputs!K:K, Inputs!$C:$C, $C18) * DisplayOptionConversionSelected</f>
        <v>0</v>
      </c>
      <c r="L18" s="29">
        <f>SUMIFS(Inputs!L:L, Inputs!$C:$C, $C18) * DisplayOptionConversionSelected</f>
        <v>0</v>
      </c>
      <c r="M18" s="49"/>
    </row>
    <row r="19" spans="3:13" ht="4" customHeight="1" x14ac:dyDescent="0.15">
      <c r="D19" s="1"/>
      <c r="F19" s="1"/>
      <c r="H19" s="1"/>
      <c r="I19" s="1"/>
      <c r="J19" s="1"/>
      <c r="K19" s="1"/>
      <c r="L19" s="1"/>
      <c r="M19" s="1"/>
    </row>
    <row r="20" spans="3:13" ht="15" customHeight="1" x14ac:dyDescent="0.15">
      <c r="C20" s="19"/>
      <c r="D20" s="48" t="s">
        <v>13</v>
      </c>
      <c r="F20" s="8" t="s">
        <v>14</v>
      </c>
      <c r="H20" s="30">
        <f>IF(H14=0,0,H16 / H14)</f>
        <v>0</v>
      </c>
      <c r="I20" s="30">
        <f>IF(I14=0,0,I16 / I14)</f>
        <v>0</v>
      </c>
      <c r="J20" s="30">
        <f>IF(J14=0,0,J16 / J14)</f>
        <v>0</v>
      </c>
      <c r="K20" s="30">
        <f>IF(K14=0,0,K16 / K14)</f>
        <v>0</v>
      </c>
      <c r="L20" s="30">
        <f>IF(L14=0,0,L16 / L14)</f>
        <v>0</v>
      </c>
      <c r="M20" s="49"/>
    </row>
    <row r="21" spans="3:13" ht="4" customHeight="1" x14ac:dyDescent="0.15">
      <c r="D21" s="1"/>
      <c r="F21" s="1"/>
      <c r="H21" s="1"/>
      <c r="I21" s="1"/>
      <c r="J21" s="1"/>
      <c r="K21" s="1"/>
      <c r="L21" s="1"/>
      <c r="M21" s="1"/>
    </row>
    <row r="22" spans="3:13" ht="15" customHeight="1" x14ac:dyDescent="0.15">
      <c r="C22" s="19">
        <v>4</v>
      </c>
      <c r="D22" s="50" t="str">
        <f>"Living wage deficit (" &amp; F22 &amp; ")"</f>
        <v>Living wage deficit (USD 000s)</v>
      </c>
      <c r="F22" s="8" t="str">
        <f>Technical!S9</f>
        <v>USD 000s</v>
      </c>
      <c r="H22" s="29">
        <f>SUMIFS(Inputs!H:H, Inputs!$C:$C, $C22)*DisplayOptionConversionSelected</f>
        <v>0</v>
      </c>
      <c r="I22" s="29">
        <f>SUMIFS(Inputs!I:I, Inputs!$C:$C, $C22)*DisplayOptionConversionSelected</f>
        <v>0</v>
      </c>
      <c r="J22" s="29">
        <f>SUMIFS(Inputs!J:J, Inputs!$C:$C, $C22)*DisplayOptionConversionSelected</f>
        <v>0</v>
      </c>
      <c r="K22" s="29">
        <f>SUMIFS(Inputs!K:K, Inputs!$C:$C, $C22)*DisplayOptionConversionSelected</f>
        <v>0</v>
      </c>
      <c r="L22" s="29">
        <f>SUMIFS(Inputs!L:L, Inputs!$C:$C, $C22)*DisplayOptionConversionSelected</f>
        <v>0</v>
      </c>
      <c r="M22" s="49"/>
    </row>
    <row r="23" spans="3:13" ht="4" customHeight="1" x14ac:dyDescent="0.15">
      <c r="D23" s="1"/>
      <c r="F23" s="1"/>
      <c r="H23" s="1"/>
      <c r="I23" s="1"/>
      <c r="J23" s="1"/>
      <c r="K23" s="1"/>
      <c r="L23" s="1"/>
      <c r="M23" s="1"/>
    </row>
    <row r="24" spans="3:13" ht="15" customHeight="1" x14ac:dyDescent="0.15">
      <c r="C24" s="19"/>
      <c r="D24" s="48" t="s">
        <v>252</v>
      </c>
      <c r="F24" s="8" t="s">
        <v>250</v>
      </c>
      <c r="H24" s="30">
        <f>IF(H18=0, 0, H22/H18)</f>
        <v>0</v>
      </c>
      <c r="I24" s="30">
        <f>IF(I18=0, 0, I22/I18)</f>
        <v>0</v>
      </c>
      <c r="J24" s="30">
        <f>IF(J18=0, 0, J22/J18)</f>
        <v>0</v>
      </c>
      <c r="K24" s="30">
        <f>IF(K18=0, 0, K22/K18)</f>
        <v>0</v>
      </c>
      <c r="L24" s="30">
        <f>IF(L18=0, 0, L22/L18)</f>
        <v>0</v>
      </c>
      <c r="M24" s="49"/>
    </row>
    <row r="25" spans="3:13" ht="4" customHeight="1" x14ac:dyDescent="0.15">
      <c r="D25" s="1"/>
      <c r="F25" s="1"/>
      <c r="H25" s="1"/>
      <c r="I25" s="1"/>
      <c r="J25" s="1"/>
      <c r="K25" s="1"/>
      <c r="L25" s="1"/>
      <c r="M25" s="1"/>
    </row>
    <row r="26" spans="3:13" ht="15" customHeight="1" x14ac:dyDescent="0.15">
      <c r="C26" s="19"/>
      <c r="D26" s="48" t="s">
        <v>251</v>
      </c>
      <c r="F26" s="8" t="s">
        <v>259</v>
      </c>
      <c r="H26" s="31"/>
      <c r="I26" s="30">
        <f>IF(H24=0, 0, -(I24-H24) / H24)</f>
        <v>0</v>
      </c>
      <c r="J26" s="30">
        <f>IF(I24=0, 0, -(J24-I24) / I24)</f>
        <v>0</v>
      </c>
      <c r="K26" s="30">
        <f>IF(J24=0, 0, -(K24-J24) / J24)</f>
        <v>0</v>
      </c>
      <c r="L26" s="30">
        <f>IF(K24=0, 0, -(L24-K24) / K24)</f>
        <v>0</v>
      </c>
      <c r="M26" s="49"/>
    </row>
    <row r="27" spans="3:13" x14ac:dyDescent="0.15"/>
    <row r="28" spans="3:13" ht="18" collapsed="1" thickBot="1" x14ac:dyDescent="0.2">
      <c r="C28" s="87" t="s">
        <v>265</v>
      </c>
      <c r="D28" s="91"/>
      <c r="E28" s="91"/>
      <c r="F28" s="91"/>
      <c r="G28" s="91"/>
      <c r="H28" s="91"/>
      <c r="I28" s="91"/>
      <c r="J28" s="91"/>
      <c r="K28" s="91"/>
      <c r="L28" s="91"/>
      <c r="M28" s="91"/>
    </row>
    <row r="29" spans="3:13" hidden="1" outlineLevel="1" x14ac:dyDescent="0.15"/>
    <row r="30" spans="3:13" ht="15" hidden="1" outlineLevel="1" thickBot="1" x14ac:dyDescent="0.2">
      <c r="D30" s="5" t="s">
        <v>221</v>
      </c>
      <c r="E30" s="5" t="s">
        <v>268</v>
      </c>
      <c r="F30" s="51" t="s">
        <v>266</v>
      </c>
      <c r="G30" s="5"/>
      <c r="H30" s="5"/>
      <c r="I30" s="5"/>
      <c r="J30" s="5"/>
      <c r="K30" s="5"/>
      <c r="L30" s="5"/>
      <c r="M30" s="51"/>
    </row>
    <row r="31" spans="3:13" ht="5" hidden="1" customHeight="1" outlineLevel="1" x14ac:dyDescent="0.15">
      <c r="D31" s="4"/>
      <c r="E31" s="4"/>
      <c r="F31" s="4"/>
      <c r="G31" s="4"/>
      <c r="H31" s="4"/>
      <c r="I31" s="4"/>
      <c r="J31" s="4"/>
      <c r="K31" s="4"/>
      <c r="L31" s="4"/>
      <c r="M31" s="4"/>
    </row>
    <row r="32" spans="3:13" ht="15" hidden="1" customHeight="1" outlineLevel="1" x14ac:dyDescent="0.15">
      <c r="D32" s="48">
        <v>1</v>
      </c>
      <c r="E32" s="52" t="str">
        <f ca="1">IF(_xlfn.IFNA(INDEX(Inputs!L:L, MATCH(Results!D32, Inputs!B:B, FALSE)), "-") = 1, "Yes", "No")</f>
        <v>Yes</v>
      </c>
      <c r="F32" s="48" t="str">
        <f ca="1">_xlfn.IFNA(INDEX(Inputs!C:C, MATCH(Results!D32, Inputs!B:B, FALSE)), "-")</f>
        <v xml:space="preserve"> /  /  / </v>
      </c>
    </row>
    <row r="33" spans="4:6" ht="15" hidden="1" customHeight="1" outlineLevel="1" x14ac:dyDescent="0.15">
      <c r="D33" s="48">
        <f>D32+1</f>
        <v>2</v>
      </c>
      <c r="E33" s="52" t="str">
        <f ca="1">IF(_xlfn.IFNA(INDEX(Inputs!L:L, MATCH(Results!D33, Inputs!B:B, FALSE)), "-") = 1, "Yes", "No")</f>
        <v>Yes</v>
      </c>
      <c r="F33" s="48" t="str">
        <f ca="1">_xlfn.IFNA(INDEX(Inputs!C:C, MATCH(Results!D33, Inputs!B:B, FALSE)), "-")</f>
        <v xml:space="preserve"> /  /  / </v>
      </c>
    </row>
    <row r="34" spans="4:6" ht="15" hidden="1" customHeight="1" outlineLevel="1" x14ac:dyDescent="0.15">
      <c r="D34" s="48">
        <f t="shared" ref="D34:D97" si="0">D33+1</f>
        <v>3</v>
      </c>
      <c r="E34" s="52" t="str">
        <f ca="1">IF(_xlfn.IFNA(INDEX(Inputs!L:L, MATCH(Results!D34, Inputs!B:B, FALSE)), "-") = 1, "Yes", "No")</f>
        <v>Yes</v>
      </c>
      <c r="F34" s="48" t="str">
        <f ca="1">_xlfn.IFNA(INDEX(Inputs!C:C, MATCH(Results!D34, Inputs!B:B, FALSE)), "-")</f>
        <v xml:space="preserve"> /  /  / </v>
      </c>
    </row>
    <row r="35" spans="4:6" ht="15" hidden="1" customHeight="1" outlineLevel="1" x14ac:dyDescent="0.15">
      <c r="D35" s="48">
        <f t="shared" si="0"/>
        <v>4</v>
      </c>
      <c r="E35" s="52" t="str">
        <f ca="1">IF(_xlfn.IFNA(INDEX(Inputs!L:L, MATCH(Results!D35, Inputs!B:B, FALSE)), "-") = 1, "Yes", "No")</f>
        <v>Yes</v>
      </c>
      <c r="F35" s="48" t="str">
        <f ca="1">_xlfn.IFNA(INDEX(Inputs!C:C, MATCH(Results!D35, Inputs!B:B, FALSE)), "-")</f>
        <v xml:space="preserve"> /  /  / </v>
      </c>
    </row>
    <row r="36" spans="4:6" ht="15" hidden="1" customHeight="1" outlineLevel="1" x14ac:dyDescent="0.15">
      <c r="D36" s="48">
        <f t="shared" si="0"/>
        <v>5</v>
      </c>
      <c r="E36" s="52" t="str">
        <f ca="1">IF(_xlfn.IFNA(INDEX(Inputs!L:L, MATCH(Results!D36, Inputs!B:B, FALSE)), "-") = 1, "Yes", "No")</f>
        <v>Yes</v>
      </c>
      <c r="F36" s="48" t="str">
        <f ca="1">_xlfn.IFNA(INDEX(Inputs!C:C, MATCH(Results!D36, Inputs!B:B, FALSE)), "-")</f>
        <v xml:space="preserve"> /  /  / </v>
      </c>
    </row>
    <row r="37" spans="4:6" ht="15" hidden="1" customHeight="1" outlineLevel="1" x14ac:dyDescent="0.15">
      <c r="D37" s="48">
        <f t="shared" si="0"/>
        <v>6</v>
      </c>
      <c r="E37" s="52" t="str">
        <f ca="1">IF(_xlfn.IFNA(INDEX(Inputs!L:L, MATCH(Results!D37, Inputs!B:B, FALSE)), "-") = 1, "Yes", "No")</f>
        <v>Yes</v>
      </c>
      <c r="F37" s="48" t="str">
        <f ca="1">_xlfn.IFNA(INDEX(Inputs!C:C, MATCH(Results!D37, Inputs!B:B, FALSE)), "-")</f>
        <v xml:space="preserve"> /  /  / </v>
      </c>
    </row>
    <row r="38" spans="4:6" ht="15" hidden="1" customHeight="1" outlineLevel="1" x14ac:dyDescent="0.15">
      <c r="D38" s="48">
        <f t="shared" si="0"/>
        <v>7</v>
      </c>
      <c r="E38" s="52" t="str">
        <f ca="1">IF(_xlfn.IFNA(INDEX(Inputs!L:L, MATCH(Results!D38, Inputs!B:B, FALSE)), "-") = 1, "Yes", "No")</f>
        <v>Yes</v>
      </c>
      <c r="F38" s="48" t="str">
        <f ca="1">_xlfn.IFNA(INDEX(Inputs!C:C, MATCH(Results!D38, Inputs!B:B, FALSE)), "-")</f>
        <v xml:space="preserve"> /  /  / </v>
      </c>
    </row>
    <row r="39" spans="4:6" ht="15" hidden="1" customHeight="1" outlineLevel="1" x14ac:dyDescent="0.15">
      <c r="D39" s="48">
        <f t="shared" si="0"/>
        <v>8</v>
      </c>
      <c r="E39" s="52" t="str">
        <f ca="1">IF(_xlfn.IFNA(INDEX(Inputs!L:L, MATCH(Results!D39, Inputs!B:B, FALSE)), "-") = 1, "Yes", "No")</f>
        <v>Yes</v>
      </c>
      <c r="F39" s="48" t="str">
        <f ca="1">_xlfn.IFNA(INDEX(Inputs!C:C, MATCH(Results!D39, Inputs!B:B, FALSE)), "-")</f>
        <v xml:space="preserve"> /  /  / </v>
      </c>
    </row>
    <row r="40" spans="4:6" ht="15" hidden="1" customHeight="1" outlineLevel="1" x14ac:dyDescent="0.15">
      <c r="D40" s="48">
        <f t="shared" si="0"/>
        <v>9</v>
      </c>
      <c r="E40" s="52" t="str">
        <f ca="1">IF(_xlfn.IFNA(INDEX(Inputs!L:L, MATCH(Results!D40, Inputs!B:B, FALSE)), "-") = 1, "Yes", "No")</f>
        <v>Yes</v>
      </c>
      <c r="F40" s="48" t="str">
        <f ca="1">_xlfn.IFNA(INDEX(Inputs!C:C, MATCH(Results!D40, Inputs!B:B, FALSE)), "-")</f>
        <v xml:space="preserve"> /  /  / </v>
      </c>
    </row>
    <row r="41" spans="4:6" ht="15" hidden="1" customHeight="1" outlineLevel="1" x14ac:dyDescent="0.15">
      <c r="D41" s="48">
        <f t="shared" si="0"/>
        <v>10</v>
      </c>
      <c r="E41" s="52" t="str">
        <f ca="1">IF(_xlfn.IFNA(INDEX(Inputs!L:L, MATCH(Results!D41, Inputs!B:B, FALSE)), "-") = 1, "Yes", "No")</f>
        <v>Yes</v>
      </c>
      <c r="F41" s="48" t="str">
        <f ca="1">_xlfn.IFNA(INDEX(Inputs!C:C, MATCH(Results!D41, Inputs!B:B, FALSE)), "-")</f>
        <v xml:space="preserve"> /  /  / </v>
      </c>
    </row>
    <row r="42" spans="4:6" ht="15" hidden="1" customHeight="1" outlineLevel="1" x14ac:dyDescent="0.15">
      <c r="D42" s="48">
        <f t="shared" si="0"/>
        <v>11</v>
      </c>
      <c r="E42" s="52" t="str">
        <f ca="1">IF(_xlfn.IFNA(INDEX(Inputs!L:L, MATCH(Results!D42, Inputs!B:B, FALSE)), "-") = 1, "Yes", "No")</f>
        <v>Yes</v>
      </c>
      <c r="F42" s="48" t="str">
        <f ca="1">_xlfn.IFNA(INDEX(Inputs!C:C, MATCH(Results!D42, Inputs!B:B, FALSE)), "-")</f>
        <v xml:space="preserve"> /  /  / </v>
      </c>
    </row>
    <row r="43" spans="4:6" ht="15" hidden="1" customHeight="1" outlineLevel="1" x14ac:dyDescent="0.15">
      <c r="D43" s="48">
        <f t="shared" si="0"/>
        <v>12</v>
      </c>
      <c r="E43" s="52" t="str">
        <f ca="1">IF(_xlfn.IFNA(INDEX(Inputs!L:L, MATCH(Results!D43, Inputs!B:B, FALSE)), "-") = 1, "Yes", "No")</f>
        <v>Yes</v>
      </c>
      <c r="F43" s="48" t="str">
        <f ca="1">_xlfn.IFNA(INDEX(Inputs!C:C, MATCH(Results!D43, Inputs!B:B, FALSE)), "-")</f>
        <v xml:space="preserve"> /  /  / </v>
      </c>
    </row>
    <row r="44" spans="4:6" ht="15" hidden="1" customHeight="1" outlineLevel="1" x14ac:dyDescent="0.15">
      <c r="D44" s="48">
        <f t="shared" si="0"/>
        <v>13</v>
      </c>
      <c r="E44" s="52" t="str">
        <f ca="1">IF(_xlfn.IFNA(INDEX(Inputs!L:L, MATCH(Results!D44, Inputs!B:B, FALSE)), "-") = 1, "Yes", "No")</f>
        <v>Yes</v>
      </c>
      <c r="F44" s="48" t="str">
        <f ca="1">_xlfn.IFNA(INDEX(Inputs!C:C, MATCH(Results!D44, Inputs!B:B, FALSE)), "-")</f>
        <v xml:space="preserve"> /  /  / </v>
      </c>
    </row>
    <row r="45" spans="4:6" ht="15" hidden="1" customHeight="1" outlineLevel="1" x14ac:dyDescent="0.15">
      <c r="D45" s="48">
        <f t="shared" si="0"/>
        <v>14</v>
      </c>
      <c r="E45" s="52" t="str">
        <f ca="1">IF(_xlfn.IFNA(INDEX(Inputs!L:L, MATCH(Results!D45, Inputs!B:B, FALSE)), "-") = 1, "Yes", "No")</f>
        <v>Yes</v>
      </c>
      <c r="F45" s="48" t="str">
        <f ca="1">_xlfn.IFNA(INDEX(Inputs!C:C, MATCH(Results!D45, Inputs!B:B, FALSE)), "-")</f>
        <v xml:space="preserve"> /  /  / </v>
      </c>
    </row>
    <row r="46" spans="4:6" ht="15" hidden="1" customHeight="1" outlineLevel="1" x14ac:dyDescent="0.15">
      <c r="D46" s="48">
        <f t="shared" si="0"/>
        <v>15</v>
      </c>
      <c r="E46" s="52" t="str">
        <f ca="1">IF(_xlfn.IFNA(INDEX(Inputs!L:L, MATCH(Results!D46, Inputs!B:B, FALSE)), "-") = 1, "Yes", "No")</f>
        <v>Yes</v>
      </c>
      <c r="F46" s="48" t="str">
        <f ca="1">_xlfn.IFNA(INDEX(Inputs!C:C, MATCH(Results!D46, Inputs!B:B, FALSE)), "-")</f>
        <v xml:space="preserve"> /  /  / </v>
      </c>
    </row>
    <row r="47" spans="4:6" ht="15" hidden="1" customHeight="1" outlineLevel="1" x14ac:dyDescent="0.15">
      <c r="D47" s="48">
        <f t="shared" si="0"/>
        <v>16</v>
      </c>
      <c r="E47" s="52" t="str">
        <f ca="1">IF(_xlfn.IFNA(INDEX(Inputs!L:L, MATCH(Results!D47, Inputs!B:B, FALSE)), "-") = 1, "Yes", "No")</f>
        <v>Yes</v>
      </c>
      <c r="F47" s="48" t="str">
        <f ca="1">_xlfn.IFNA(INDEX(Inputs!C:C, MATCH(Results!D47, Inputs!B:B, FALSE)), "-")</f>
        <v xml:space="preserve"> /  /  / </v>
      </c>
    </row>
    <row r="48" spans="4:6" ht="15" hidden="1" customHeight="1" outlineLevel="1" x14ac:dyDescent="0.15">
      <c r="D48" s="48">
        <f t="shared" si="0"/>
        <v>17</v>
      </c>
      <c r="E48" s="52" t="str">
        <f ca="1">IF(_xlfn.IFNA(INDEX(Inputs!L:L, MATCH(Results!D48, Inputs!B:B, FALSE)), "-") = 1, "Yes", "No")</f>
        <v>Yes</v>
      </c>
      <c r="F48" s="48" t="str">
        <f ca="1">_xlfn.IFNA(INDEX(Inputs!C:C, MATCH(Results!D48, Inputs!B:B, FALSE)), "-")</f>
        <v xml:space="preserve"> /  /  / </v>
      </c>
    </row>
    <row r="49" spans="4:6" ht="15" hidden="1" customHeight="1" outlineLevel="1" x14ac:dyDescent="0.15">
      <c r="D49" s="48">
        <f t="shared" si="0"/>
        <v>18</v>
      </c>
      <c r="E49" s="52" t="str">
        <f ca="1">IF(_xlfn.IFNA(INDEX(Inputs!L:L, MATCH(Results!D49, Inputs!B:B, FALSE)), "-") = 1, "Yes", "No")</f>
        <v>Yes</v>
      </c>
      <c r="F49" s="48" t="str">
        <f ca="1">_xlfn.IFNA(INDEX(Inputs!C:C, MATCH(Results!D49, Inputs!B:B, FALSE)), "-")</f>
        <v xml:space="preserve"> /  /  / </v>
      </c>
    </row>
    <row r="50" spans="4:6" ht="15" hidden="1" customHeight="1" outlineLevel="1" x14ac:dyDescent="0.15">
      <c r="D50" s="48">
        <f t="shared" si="0"/>
        <v>19</v>
      </c>
      <c r="E50" s="52" t="str">
        <f ca="1">IF(_xlfn.IFNA(INDEX(Inputs!L:L, MATCH(Results!D50, Inputs!B:B, FALSE)), "-") = 1, "Yes", "No")</f>
        <v>Yes</v>
      </c>
      <c r="F50" s="48" t="str">
        <f ca="1">_xlfn.IFNA(INDEX(Inputs!C:C, MATCH(Results!D50, Inputs!B:B, FALSE)), "-")</f>
        <v xml:space="preserve"> /  /  / </v>
      </c>
    </row>
    <row r="51" spans="4:6" ht="15" hidden="1" customHeight="1" outlineLevel="1" x14ac:dyDescent="0.15">
      <c r="D51" s="48">
        <f t="shared" si="0"/>
        <v>20</v>
      </c>
      <c r="E51" s="52" t="str">
        <f ca="1">IF(_xlfn.IFNA(INDEX(Inputs!L:L, MATCH(Results!D51, Inputs!B:B, FALSE)), "-") = 1, "Yes", "No")</f>
        <v>Yes</v>
      </c>
      <c r="F51" s="48" t="str">
        <f ca="1">_xlfn.IFNA(INDEX(Inputs!C:C, MATCH(Results!D51, Inputs!B:B, FALSE)), "-")</f>
        <v xml:space="preserve"> /  /  / </v>
      </c>
    </row>
    <row r="52" spans="4:6" ht="15" hidden="1" customHeight="1" outlineLevel="1" x14ac:dyDescent="0.15">
      <c r="D52" s="48">
        <f t="shared" si="0"/>
        <v>21</v>
      </c>
      <c r="E52" s="52" t="str">
        <f ca="1">IF(_xlfn.IFNA(INDEX(Inputs!L:L, MATCH(Results!D52, Inputs!B:B, FALSE)), "-") = 1, "Yes", "No")</f>
        <v>Yes</v>
      </c>
      <c r="F52" s="48" t="str">
        <f ca="1">_xlfn.IFNA(INDEX(Inputs!C:C, MATCH(Results!D52, Inputs!B:B, FALSE)), "-")</f>
        <v xml:space="preserve"> /  /  / </v>
      </c>
    </row>
    <row r="53" spans="4:6" ht="15" hidden="1" customHeight="1" outlineLevel="1" x14ac:dyDescent="0.15">
      <c r="D53" s="48">
        <f t="shared" si="0"/>
        <v>22</v>
      </c>
      <c r="E53" s="52" t="str">
        <f ca="1">IF(_xlfn.IFNA(INDEX(Inputs!L:L, MATCH(Results!D53, Inputs!B:B, FALSE)), "-") = 1, "Yes", "No")</f>
        <v>Yes</v>
      </c>
      <c r="F53" s="48" t="str">
        <f ca="1">_xlfn.IFNA(INDEX(Inputs!C:C, MATCH(Results!D53, Inputs!B:B, FALSE)), "-")</f>
        <v xml:space="preserve"> /  /  / </v>
      </c>
    </row>
    <row r="54" spans="4:6" ht="15" hidden="1" customHeight="1" outlineLevel="1" x14ac:dyDescent="0.15">
      <c r="D54" s="48">
        <f t="shared" si="0"/>
        <v>23</v>
      </c>
      <c r="E54" s="52" t="str">
        <f ca="1">IF(_xlfn.IFNA(INDEX(Inputs!L:L, MATCH(Results!D54, Inputs!B:B, FALSE)), "-") = 1, "Yes", "No")</f>
        <v>Yes</v>
      </c>
      <c r="F54" s="48" t="str">
        <f ca="1">_xlfn.IFNA(INDEX(Inputs!C:C, MATCH(Results!D54, Inputs!B:B, FALSE)), "-")</f>
        <v xml:space="preserve"> /  /  / </v>
      </c>
    </row>
    <row r="55" spans="4:6" ht="15" hidden="1" customHeight="1" outlineLevel="1" x14ac:dyDescent="0.15">
      <c r="D55" s="48">
        <f t="shared" si="0"/>
        <v>24</v>
      </c>
      <c r="E55" s="52" t="str">
        <f ca="1">IF(_xlfn.IFNA(INDEX(Inputs!L:L, MATCH(Results!D55, Inputs!B:B, FALSE)), "-") = 1, "Yes", "No")</f>
        <v>Yes</v>
      </c>
      <c r="F55" s="48" t="str">
        <f ca="1">_xlfn.IFNA(INDEX(Inputs!C:C, MATCH(Results!D55, Inputs!B:B, FALSE)), "-")</f>
        <v xml:space="preserve"> /  /  / </v>
      </c>
    </row>
    <row r="56" spans="4:6" ht="15" hidden="1" customHeight="1" outlineLevel="1" x14ac:dyDescent="0.15">
      <c r="D56" s="48">
        <f t="shared" si="0"/>
        <v>25</v>
      </c>
      <c r="E56" s="52" t="str">
        <f ca="1">IF(_xlfn.IFNA(INDEX(Inputs!L:L, MATCH(Results!D56, Inputs!B:B, FALSE)), "-") = 1, "Yes", "No")</f>
        <v>Yes</v>
      </c>
      <c r="F56" s="48" t="str">
        <f ca="1">_xlfn.IFNA(INDEX(Inputs!C:C, MATCH(Results!D56, Inputs!B:B, FALSE)), "-")</f>
        <v xml:space="preserve"> /  /  / </v>
      </c>
    </row>
    <row r="57" spans="4:6" ht="15" hidden="1" customHeight="1" outlineLevel="1" x14ac:dyDescent="0.15">
      <c r="D57" s="48">
        <f t="shared" si="0"/>
        <v>26</v>
      </c>
      <c r="E57" s="52" t="str">
        <f ca="1">IF(_xlfn.IFNA(INDEX(Inputs!L:L, MATCH(Results!D57, Inputs!B:B, FALSE)), "-") = 1, "Yes", "No")</f>
        <v>Yes</v>
      </c>
      <c r="F57" s="48" t="str">
        <f ca="1">_xlfn.IFNA(INDEX(Inputs!C:C, MATCH(Results!D57, Inputs!B:B, FALSE)), "-")</f>
        <v xml:space="preserve"> /  /  / </v>
      </c>
    </row>
    <row r="58" spans="4:6" ht="15" hidden="1" customHeight="1" outlineLevel="1" x14ac:dyDescent="0.15">
      <c r="D58" s="48">
        <f t="shared" si="0"/>
        <v>27</v>
      </c>
      <c r="E58" s="52" t="str">
        <f ca="1">IF(_xlfn.IFNA(INDEX(Inputs!L:L, MATCH(Results!D58, Inputs!B:B, FALSE)), "-") = 1, "Yes", "No")</f>
        <v>Yes</v>
      </c>
      <c r="F58" s="48" t="str">
        <f ca="1">_xlfn.IFNA(INDEX(Inputs!C:C, MATCH(Results!D58, Inputs!B:B, FALSE)), "-")</f>
        <v xml:space="preserve"> /  /  / </v>
      </c>
    </row>
    <row r="59" spans="4:6" ht="15" hidden="1" customHeight="1" outlineLevel="1" x14ac:dyDescent="0.15">
      <c r="D59" s="48">
        <f t="shared" si="0"/>
        <v>28</v>
      </c>
      <c r="E59" s="52" t="str">
        <f ca="1">IF(_xlfn.IFNA(INDEX(Inputs!L:L, MATCH(Results!D59, Inputs!B:B, FALSE)), "-") = 1, "Yes", "No")</f>
        <v>Yes</v>
      </c>
      <c r="F59" s="48" t="str">
        <f ca="1">_xlfn.IFNA(INDEX(Inputs!C:C, MATCH(Results!D59, Inputs!B:B, FALSE)), "-")</f>
        <v xml:space="preserve"> /  /  / </v>
      </c>
    </row>
    <row r="60" spans="4:6" ht="15" hidden="1" customHeight="1" outlineLevel="1" x14ac:dyDescent="0.15">
      <c r="D60" s="48">
        <f t="shared" si="0"/>
        <v>29</v>
      </c>
      <c r="E60" s="52" t="str">
        <f ca="1">IF(_xlfn.IFNA(INDEX(Inputs!L:L, MATCH(Results!D60, Inputs!B:B, FALSE)), "-") = 1, "Yes", "No")</f>
        <v>Yes</v>
      </c>
      <c r="F60" s="48" t="str">
        <f ca="1">_xlfn.IFNA(INDEX(Inputs!C:C, MATCH(Results!D60, Inputs!B:B, FALSE)), "-")</f>
        <v xml:space="preserve"> /  /  / </v>
      </c>
    </row>
    <row r="61" spans="4:6" ht="15" hidden="1" customHeight="1" outlineLevel="1" x14ac:dyDescent="0.15">
      <c r="D61" s="48">
        <f t="shared" si="0"/>
        <v>30</v>
      </c>
      <c r="E61" s="52" t="str">
        <f ca="1">IF(_xlfn.IFNA(INDEX(Inputs!L:L, MATCH(Results!D61, Inputs!B:B, FALSE)), "-") = 1, "Yes", "No")</f>
        <v>Yes</v>
      </c>
      <c r="F61" s="48" t="str">
        <f ca="1">_xlfn.IFNA(INDEX(Inputs!C:C, MATCH(Results!D61, Inputs!B:B, FALSE)), "-")</f>
        <v xml:space="preserve"> /  /  / </v>
      </c>
    </row>
    <row r="62" spans="4:6" ht="15" hidden="1" customHeight="1" outlineLevel="1" x14ac:dyDescent="0.15">
      <c r="D62" s="48">
        <f t="shared" si="0"/>
        <v>31</v>
      </c>
      <c r="E62" s="52" t="str">
        <f ca="1">IF(_xlfn.IFNA(INDEX(Inputs!L:L, MATCH(Results!D62, Inputs!B:B, FALSE)), "-") = 1, "Yes", "No")</f>
        <v>Yes</v>
      </c>
      <c r="F62" s="48" t="str">
        <f ca="1">_xlfn.IFNA(INDEX(Inputs!C:C, MATCH(Results!D62, Inputs!B:B, FALSE)), "-")</f>
        <v xml:space="preserve"> /  /  / </v>
      </c>
    </row>
    <row r="63" spans="4:6" ht="15" hidden="1" customHeight="1" outlineLevel="1" x14ac:dyDescent="0.15">
      <c r="D63" s="48">
        <f t="shared" si="0"/>
        <v>32</v>
      </c>
      <c r="E63" s="52" t="str">
        <f ca="1">IF(_xlfn.IFNA(INDEX(Inputs!L:L, MATCH(Results!D63, Inputs!B:B, FALSE)), "-") = 1, "Yes", "No")</f>
        <v>Yes</v>
      </c>
      <c r="F63" s="48" t="str">
        <f ca="1">_xlfn.IFNA(INDEX(Inputs!C:C, MATCH(Results!D63, Inputs!B:B, FALSE)), "-")</f>
        <v xml:space="preserve"> /  /  / </v>
      </c>
    </row>
    <row r="64" spans="4:6" ht="15" hidden="1" customHeight="1" outlineLevel="1" x14ac:dyDescent="0.15">
      <c r="D64" s="48">
        <f t="shared" si="0"/>
        <v>33</v>
      </c>
      <c r="E64" s="52" t="str">
        <f ca="1">IF(_xlfn.IFNA(INDEX(Inputs!L:L, MATCH(Results!D64, Inputs!B:B, FALSE)), "-") = 1, "Yes", "No")</f>
        <v>Yes</v>
      </c>
      <c r="F64" s="48" t="str">
        <f ca="1">_xlfn.IFNA(INDEX(Inputs!C:C, MATCH(Results!D64, Inputs!B:B, FALSE)), "-")</f>
        <v xml:space="preserve"> /  /  / </v>
      </c>
    </row>
    <row r="65" spans="4:6" ht="15" hidden="1" customHeight="1" outlineLevel="1" x14ac:dyDescent="0.15">
      <c r="D65" s="48">
        <f t="shared" si="0"/>
        <v>34</v>
      </c>
      <c r="E65" s="52" t="str">
        <f ca="1">IF(_xlfn.IFNA(INDEX(Inputs!L:L, MATCH(Results!D65, Inputs!B:B, FALSE)), "-") = 1, "Yes", "No")</f>
        <v>Yes</v>
      </c>
      <c r="F65" s="48" t="str">
        <f ca="1">_xlfn.IFNA(INDEX(Inputs!C:C, MATCH(Results!D65, Inputs!B:B, FALSE)), "-")</f>
        <v xml:space="preserve"> /  /  / </v>
      </c>
    </row>
    <row r="66" spans="4:6" ht="15" hidden="1" customHeight="1" outlineLevel="1" x14ac:dyDescent="0.15">
      <c r="D66" s="48">
        <f t="shared" si="0"/>
        <v>35</v>
      </c>
      <c r="E66" s="52" t="str">
        <f ca="1">IF(_xlfn.IFNA(INDEX(Inputs!L:L, MATCH(Results!D66, Inputs!B:B, FALSE)), "-") = 1, "Yes", "No")</f>
        <v>Yes</v>
      </c>
      <c r="F66" s="48" t="str">
        <f ca="1">_xlfn.IFNA(INDEX(Inputs!C:C, MATCH(Results!D66, Inputs!B:B, FALSE)), "-")</f>
        <v xml:space="preserve"> /  /  / </v>
      </c>
    </row>
    <row r="67" spans="4:6" ht="15" hidden="1" customHeight="1" outlineLevel="1" x14ac:dyDescent="0.15">
      <c r="D67" s="48">
        <f t="shared" si="0"/>
        <v>36</v>
      </c>
      <c r="E67" s="52" t="str">
        <f ca="1">IF(_xlfn.IFNA(INDEX(Inputs!L:L, MATCH(Results!D67, Inputs!B:B, FALSE)), "-") = 1, "Yes", "No")</f>
        <v>Yes</v>
      </c>
      <c r="F67" s="48" t="str">
        <f ca="1">_xlfn.IFNA(INDEX(Inputs!C:C, MATCH(Results!D67, Inputs!B:B, FALSE)), "-")</f>
        <v xml:space="preserve"> /  /  / </v>
      </c>
    </row>
    <row r="68" spans="4:6" ht="15" hidden="1" customHeight="1" outlineLevel="1" x14ac:dyDescent="0.15">
      <c r="D68" s="48">
        <f t="shared" si="0"/>
        <v>37</v>
      </c>
      <c r="E68" s="52" t="str">
        <f ca="1">IF(_xlfn.IFNA(INDEX(Inputs!L:L, MATCH(Results!D68, Inputs!B:B, FALSE)), "-") = 1, "Yes", "No")</f>
        <v>Yes</v>
      </c>
      <c r="F68" s="48" t="str">
        <f ca="1">_xlfn.IFNA(INDEX(Inputs!C:C, MATCH(Results!D68, Inputs!B:B, FALSE)), "-")</f>
        <v xml:space="preserve"> /  /  / </v>
      </c>
    </row>
    <row r="69" spans="4:6" ht="15" hidden="1" customHeight="1" outlineLevel="1" x14ac:dyDescent="0.15">
      <c r="D69" s="48">
        <f t="shared" si="0"/>
        <v>38</v>
      </c>
      <c r="E69" s="52" t="str">
        <f ca="1">IF(_xlfn.IFNA(INDEX(Inputs!L:L, MATCH(Results!D69, Inputs!B:B, FALSE)), "-") = 1, "Yes", "No")</f>
        <v>Yes</v>
      </c>
      <c r="F69" s="48" t="str">
        <f ca="1">_xlfn.IFNA(INDEX(Inputs!C:C, MATCH(Results!D69, Inputs!B:B, FALSE)), "-")</f>
        <v xml:space="preserve"> /  /  / </v>
      </c>
    </row>
    <row r="70" spans="4:6" ht="15" hidden="1" customHeight="1" outlineLevel="1" x14ac:dyDescent="0.15">
      <c r="D70" s="48">
        <f t="shared" si="0"/>
        <v>39</v>
      </c>
      <c r="E70" s="52" t="str">
        <f ca="1">IF(_xlfn.IFNA(INDEX(Inputs!L:L, MATCH(Results!D70, Inputs!B:B, FALSE)), "-") = 1, "Yes", "No")</f>
        <v>Yes</v>
      </c>
      <c r="F70" s="48" t="str">
        <f ca="1">_xlfn.IFNA(INDEX(Inputs!C:C, MATCH(Results!D70, Inputs!B:B, FALSE)), "-")</f>
        <v xml:space="preserve"> /  /  / </v>
      </c>
    </row>
    <row r="71" spans="4:6" ht="15" hidden="1" customHeight="1" outlineLevel="1" x14ac:dyDescent="0.15">
      <c r="D71" s="48">
        <f t="shared" si="0"/>
        <v>40</v>
      </c>
      <c r="E71" s="52" t="str">
        <f ca="1">IF(_xlfn.IFNA(INDEX(Inputs!L:L, MATCH(Results!D71, Inputs!B:B, FALSE)), "-") = 1, "Yes", "No")</f>
        <v>Yes</v>
      </c>
      <c r="F71" s="48" t="str">
        <f ca="1">_xlfn.IFNA(INDEX(Inputs!C:C, MATCH(Results!D71, Inputs!B:B, FALSE)), "-")</f>
        <v xml:space="preserve"> /  /  / </v>
      </c>
    </row>
    <row r="72" spans="4:6" ht="15" hidden="1" customHeight="1" outlineLevel="1" x14ac:dyDescent="0.15">
      <c r="D72" s="48">
        <f t="shared" si="0"/>
        <v>41</v>
      </c>
      <c r="E72" s="52" t="str">
        <f ca="1">IF(_xlfn.IFNA(INDEX(Inputs!L:L, MATCH(Results!D72, Inputs!B:B, FALSE)), "-") = 1, "Yes", "No")</f>
        <v>Yes</v>
      </c>
      <c r="F72" s="48" t="str">
        <f ca="1">_xlfn.IFNA(INDEX(Inputs!C:C, MATCH(Results!D72, Inputs!B:B, FALSE)), "-")</f>
        <v xml:space="preserve"> /  /  / </v>
      </c>
    </row>
    <row r="73" spans="4:6" ht="15" hidden="1" customHeight="1" outlineLevel="1" x14ac:dyDescent="0.15">
      <c r="D73" s="48">
        <f t="shared" si="0"/>
        <v>42</v>
      </c>
      <c r="E73" s="52" t="str">
        <f ca="1">IF(_xlfn.IFNA(INDEX(Inputs!L:L, MATCH(Results!D73, Inputs!B:B, FALSE)), "-") = 1, "Yes", "No")</f>
        <v>Yes</v>
      </c>
      <c r="F73" s="48" t="str">
        <f ca="1">_xlfn.IFNA(INDEX(Inputs!C:C, MATCH(Results!D73, Inputs!B:B, FALSE)), "-")</f>
        <v xml:space="preserve"> /  /  / </v>
      </c>
    </row>
    <row r="74" spans="4:6" ht="15" hidden="1" customHeight="1" outlineLevel="1" x14ac:dyDescent="0.15">
      <c r="D74" s="48">
        <f t="shared" si="0"/>
        <v>43</v>
      </c>
      <c r="E74" s="52" t="str">
        <f ca="1">IF(_xlfn.IFNA(INDEX(Inputs!L:L, MATCH(Results!D74, Inputs!B:B, FALSE)), "-") = 1, "Yes", "No")</f>
        <v>Yes</v>
      </c>
      <c r="F74" s="48" t="str">
        <f ca="1">_xlfn.IFNA(INDEX(Inputs!C:C, MATCH(Results!D74, Inputs!B:B, FALSE)), "-")</f>
        <v xml:space="preserve"> /  /  / </v>
      </c>
    </row>
    <row r="75" spans="4:6" ht="15" hidden="1" customHeight="1" outlineLevel="1" x14ac:dyDescent="0.15">
      <c r="D75" s="48">
        <f t="shared" si="0"/>
        <v>44</v>
      </c>
      <c r="E75" s="52" t="str">
        <f ca="1">IF(_xlfn.IFNA(INDEX(Inputs!L:L, MATCH(Results!D75, Inputs!B:B, FALSE)), "-") = 1, "Yes", "No")</f>
        <v>Yes</v>
      </c>
      <c r="F75" s="48" t="str">
        <f ca="1">_xlfn.IFNA(INDEX(Inputs!C:C, MATCH(Results!D75, Inputs!B:B, FALSE)), "-")</f>
        <v xml:space="preserve"> /  /  / </v>
      </c>
    </row>
    <row r="76" spans="4:6" ht="15" hidden="1" customHeight="1" outlineLevel="1" x14ac:dyDescent="0.15">
      <c r="D76" s="48">
        <f t="shared" si="0"/>
        <v>45</v>
      </c>
      <c r="E76" s="52" t="str">
        <f ca="1">IF(_xlfn.IFNA(INDEX(Inputs!L:L, MATCH(Results!D76, Inputs!B:B, FALSE)), "-") = 1, "Yes", "No")</f>
        <v>Yes</v>
      </c>
      <c r="F76" s="48" t="str">
        <f ca="1">_xlfn.IFNA(INDEX(Inputs!C:C, MATCH(Results!D76, Inputs!B:B, FALSE)), "-")</f>
        <v xml:space="preserve"> /  /  / </v>
      </c>
    </row>
    <row r="77" spans="4:6" ht="15" hidden="1" customHeight="1" outlineLevel="1" x14ac:dyDescent="0.15">
      <c r="D77" s="48">
        <f t="shared" si="0"/>
        <v>46</v>
      </c>
      <c r="E77" s="52" t="str">
        <f ca="1">IF(_xlfn.IFNA(INDEX(Inputs!L:L, MATCH(Results!D77, Inputs!B:B, FALSE)), "-") = 1, "Yes", "No")</f>
        <v>Yes</v>
      </c>
      <c r="F77" s="48" t="str">
        <f ca="1">_xlfn.IFNA(INDEX(Inputs!C:C, MATCH(Results!D77, Inputs!B:B, FALSE)), "-")</f>
        <v xml:space="preserve"> /  /  / </v>
      </c>
    </row>
    <row r="78" spans="4:6" ht="15" hidden="1" customHeight="1" outlineLevel="1" x14ac:dyDescent="0.15">
      <c r="D78" s="48">
        <f t="shared" si="0"/>
        <v>47</v>
      </c>
      <c r="E78" s="52" t="str">
        <f ca="1">IF(_xlfn.IFNA(INDEX(Inputs!L:L, MATCH(Results!D78, Inputs!B:B, FALSE)), "-") = 1, "Yes", "No")</f>
        <v>Yes</v>
      </c>
      <c r="F78" s="48" t="str">
        <f ca="1">_xlfn.IFNA(INDEX(Inputs!C:C, MATCH(Results!D78, Inputs!B:B, FALSE)), "-")</f>
        <v xml:space="preserve"> /  /  / </v>
      </c>
    </row>
    <row r="79" spans="4:6" ht="15" hidden="1" customHeight="1" outlineLevel="1" x14ac:dyDescent="0.15">
      <c r="D79" s="48">
        <f t="shared" si="0"/>
        <v>48</v>
      </c>
      <c r="E79" s="52" t="str">
        <f ca="1">IF(_xlfn.IFNA(INDEX(Inputs!L:L, MATCH(Results!D79, Inputs!B:B, FALSE)), "-") = 1, "Yes", "No")</f>
        <v>Yes</v>
      </c>
      <c r="F79" s="48" t="str">
        <f ca="1">_xlfn.IFNA(INDEX(Inputs!C:C, MATCH(Results!D79, Inputs!B:B, FALSE)), "-")</f>
        <v xml:space="preserve"> /  /  / </v>
      </c>
    </row>
    <row r="80" spans="4:6" ht="15" hidden="1" customHeight="1" outlineLevel="1" x14ac:dyDescent="0.15">
      <c r="D80" s="48">
        <f t="shared" si="0"/>
        <v>49</v>
      </c>
      <c r="E80" s="52" t="str">
        <f ca="1">IF(_xlfn.IFNA(INDEX(Inputs!L:L, MATCH(Results!D80, Inputs!B:B, FALSE)), "-") = 1, "Yes", "No")</f>
        <v>Yes</v>
      </c>
      <c r="F80" s="48" t="str">
        <f ca="1">_xlfn.IFNA(INDEX(Inputs!C:C, MATCH(Results!D80, Inputs!B:B, FALSE)), "-")</f>
        <v xml:space="preserve"> /  /  / </v>
      </c>
    </row>
    <row r="81" spans="4:6" ht="15" hidden="1" customHeight="1" outlineLevel="1" x14ac:dyDescent="0.15">
      <c r="D81" s="48">
        <f t="shared" si="0"/>
        <v>50</v>
      </c>
      <c r="E81" s="52" t="str">
        <f ca="1">IF(_xlfn.IFNA(INDEX(Inputs!L:L, MATCH(Results!D81, Inputs!B:B, FALSE)), "-") = 1, "Yes", "No")</f>
        <v>Yes</v>
      </c>
      <c r="F81" s="48" t="str">
        <f ca="1">_xlfn.IFNA(INDEX(Inputs!C:C, MATCH(Results!D81, Inputs!B:B, FALSE)), "-")</f>
        <v xml:space="preserve"> /  /  / </v>
      </c>
    </row>
    <row r="82" spans="4:6" ht="15" hidden="1" customHeight="1" outlineLevel="1" x14ac:dyDescent="0.15">
      <c r="D82" s="48">
        <f t="shared" si="0"/>
        <v>51</v>
      </c>
      <c r="E82" s="52" t="str">
        <f ca="1">IF(_xlfn.IFNA(INDEX(Inputs!L:L, MATCH(Results!D82, Inputs!B:B, FALSE)), "-") = 1, "Yes", "No")</f>
        <v>Yes</v>
      </c>
      <c r="F82" s="48" t="str">
        <f ca="1">_xlfn.IFNA(INDEX(Inputs!C:C, MATCH(Results!D82, Inputs!B:B, FALSE)), "-")</f>
        <v xml:space="preserve"> /  /  / </v>
      </c>
    </row>
    <row r="83" spans="4:6" ht="15" hidden="1" customHeight="1" outlineLevel="1" x14ac:dyDescent="0.15">
      <c r="D83" s="48">
        <f t="shared" si="0"/>
        <v>52</v>
      </c>
      <c r="E83" s="52" t="str">
        <f ca="1">IF(_xlfn.IFNA(INDEX(Inputs!L:L, MATCH(Results!D83, Inputs!B:B, FALSE)), "-") = 1, "Yes", "No")</f>
        <v>Yes</v>
      </c>
      <c r="F83" s="48" t="str">
        <f ca="1">_xlfn.IFNA(INDEX(Inputs!C:C, MATCH(Results!D83, Inputs!B:B, FALSE)), "-")</f>
        <v xml:space="preserve"> /  /  / </v>
      </c>
    </row>
    <row r="84" spans="4:6" ht="15" hidden="1" customHeight="1" outlineLevel="1" x14ac:dyDescent="0.15">
      <c r="D84" s="48">
        <f t="shared" si="0"/>
        <v>53</v>
      </c>
      <c r="E84" s="52" t="str">
        <f ca="1">IF(_xlfn.IFNA(INDEX(Inputs!L:L, MATCH(Results!D84, Inputs!B:B, FALSE)), "-") = 1, "Yes", "No")</f>
        <v>Yes</v>
      </c>
      <c r="F84" s="48" t="str">
        <f ca="1">_xlfn.IFNA(INDEX(Inputs!C:C, MATCH(Results!D84, Inputs!B:B, FALSE)), "-")</f>
        <v xml:space="preserve"> /  /  / </v>
      </c>
    </row>
    <row r="85" spans="4:6" ht="15" hidden="1" customHeight="1" outlineLevel="1" x14ac:dyDescent="0.15">
      <c r="D85" s="48">
        <f t="shared" si="0"/>
        <v>54</v>
      </c>
      <c r="E85" s="52" t="str">
        <f ca="1">IF(_xlfn.IFNA(INDEX(Inputs!L:L, MATCH(Results!D85, Inputs!B:B, FALSE)), "-") = 1, "Yes", "No")</f>
        <v>Yes</v>
      </c>
      <c r="F85" s="48" t="str">
        <f ca="1">_xlfn.IFNA(INDEX(Inputs!C:C, MATCH(Results!D85, Inputs!B:B, FALSE)), "-")</f>
        <v xml:space="preserve"> /  /  / </v>
      </c>
    </row>
    <row r="86" spans="4:6" ht="15" hidden="1" customHeight="1" outlineLevel="1" x14ac:dyDescent="0.15">
      <c r="D86" s="48">
        <f t="shared" si="0"/>
        <v>55</v>
      </c>
      <c r="E86" s="52" t="str">
        <f ca="1">IF(_xlfn.IFNA(INDEX(Inputs!L:L, MATCH(Results!D86, Inputs!B:B, FALSE)), "-") = 1, "Yes", "No")</f>
        <v>Yes</v>
      </c>
      <c r="F86" s="48" t="str">
        <f ca="1">_xlfn.IFNA(INDEX(Inputs!C:C, MATCH(Results!D86, Inputs!B:B, FALSE)), "-")</f>
        <v xml:space="preserve"> /  /  / </v>
      </c>
    </row>
    <row r="87" spans="4:6" ht="15" hidden="1" customHeight="1" outlineLevel="1" x14ac:dyDescent="0.15">
      <c r="D87" s="48">
        <f t="shared" si="0"/>
        <v>56</v>
      </c>
      <c r="E87" s="52" t="str">
        <f ca="1">IF(_xlfn.IFNA(INDEX(Inputs!L:L, MATCH(Results!D87, Inputs!B:B, FALSE)), "-") = 1, "Yes", "No")</f>
        <v>Yes</v>
      </c>
      <c r="F87" s="48" t="str">
        <f ca="1">_xlfn.IFNA(INDEX(Inputs!C:C, MATCH(Results!D87, Inputs!B:B, FALSE)), "-")</f>
        <v xml:space="preserve"> /  /  / </v>
      </c>
    </row>
    <row r="88" spans="4:6" ht="15" hidden="1" customHeight="1" outlineLevel="1" x14ac:dyDescent="0.15">
      <c r="D88" s="48">
        <f t="shared" si="0"/>
        <v>57</v>
      </c>
      <c r="E88" s="52" t="str">
        <f ca="1">IF(_xlfn.IFNA(INDEX(Inputs!L:L, MATCH(Results!D88, Inputs!B:B, FALSE)), "-") = 1, "Yes", "No")</f>
        <v>Yes</v>
      </c>
      <c r="F88" s="48" t="str">
        <f ca="1">_xlfn.IFNA(INDEX(Inputs!C:C, MATCH(Results!D88, Inputs!B:B, FALSE)), "-")</f>
        <v xml:space="preserve"> /  /  / </v>
      </c>
    </row>
    <row r="89" spans="4:6" ht="15" hidden="1" customHeight="1" outlineLevel="1" x14ac:dyDescent="0.15">
      <c r="D89" s="48">
        <f t="shared" si="0"/>
        <v>58</v>
      </c>
      <c r="E89" s="52" t="str">
        <f ca="1">IF(_xlfn.IFNA(INDEX(Inputs!L:L, MATCH(Results!D89, Inputs!B:B, FALSE)), "-") = 1, "Yes", "No")</f>
        <v>Yes</v>
      </c>
      <c r="F89" s="48" t="str">
        <f ca="1">_xlfn.IFNA(INDEX(Inputs!C:C, MATCH(Results!D89, Inputs!B:B, FALSE)), "-")</f>
        <v xml:space="preserve"> /  /  / </v>
      </c>
    </row>
    <row r="90" spans="4:6" ht="15" hidden="1" customHeight="1" outlineLevel="1" x14ac:dyDescent="0.15">
      <c r="D90" s="48">
        <f t="shared" si="0"/>
        <v>59</v>
      </c>
      <c r="E90" s="52" t="str">
        <f ca="1">IF(_xlfn.IFNA(INDEX(Inputs!L:L, MATCH(Results!D90, Inputs!B:B, FALSE)), "-") = 1, "Yes", "No")</f>
        <v>Yes</v>
      </c>
      <c r="F90" s="48" t="str">
        <f ca="1">_xlfn.IFNA(INDEX(Inputs!C:C, MATCH(Results!D90, Inputs!B:B, FALSE)), "-")</f>
        <v xml:space="preserve"> /  /  / </v>
      </c>
    </row>
    <row r="91" spans="4:6" ht="15" hidden="1" customHeight="1" outlineLevel="1" x14ac:dyDescent="0.15">
      <c r="D91" s="48">
        <f t="shared" si="0"/>
        <v>60</v>
      </c>
      <c r="E91" s="52" t="str">
        <f ca="1">IF(_xlfn.IFNA(INDEX(Inputs!L:L, MATCH(Results!D91, Inputs!B:B, FALSE)), "-") = 1, "Yes", "No")</f>
        <v>Yes</v>
      </c>
      <c r="F91" s="48" t="str">
        <f ca="1">_xlfn.IFNA(INDEX(Inputs!C:C, MATCH(Results!D91, Inputs!B:B, FALSE)), "-")</f>
        <v xml:space="preserve"> /  /  / </v>
      </c>
    </row>
    <row r="92" spans="4:6" ht="15" hidden="1" customHeight="1" outlineLevel="1" x14ac:dyDescent="0.15">
      <c r="D92" s="48">
        <f t="shared" si="0"/>
        <v>61</v>
      </c>
      <c r="E92" s="52" t="str">
        <f ca="1">IF(_xlfn.IFNA(INDEX(Inputs!L:L, MATCH(Results!D92, Inputs!B:B, FALSE)), "-") = 1, "Yes", "No")</f>
        <v>Yes</v>
      </c>
      <c r="F92" s="48" t="str">
        <f ca="1">_xlfn.IFNA(INDEX(Inputs!C:C, MATCH(Results!D92, Inputs!B:B, FALSE)), "-")</f>
        <v xml:space="preserve"> /  /  / </v>
      </c>
    </row>
    <row r="93" spans="4:6" ht="15" hidden="1" customHeight="1" outlineLevel="1" x14ac:dyDescent="0.15">
      <c r="D93" s="48">
        <f t="shared" si="0"/>
        <v>62</v>
      </c>
      <c r="E93" s="52" t="str">
        <f ca="1">IF(_xlfn.IFNA(INDEX(Inputs!L:L, MATCH(Results!D93, Inputs!B:B, FALSE)), "-") = 1, "Yes", "No")</f>
        <v>Yes</v>
      </c>
      <c r="F93" s="48" t="str">
        <f ca="1">_xlfn.IFNA(INDEX(Inputs!C:C, MATCH(Results!D93, Inputs!B:B, FALSE)), "-")</f>
        <v xml:space="preserve"> /  /  / </v>
      </c>
    </row>
    <row r="94" spans="4:6" ht="15" hidden="1" customHeight="1" outlineLevel="1" x14ac:dyDescent="0.15">
      <c r="D94" s="48">
        <f t="shared" si="0"/>
        <v>63</v>
      </c>
      <c r="E94" s="52" t="str">
        <f ca="1">IF(_xlfn.IFNA(INDEX(Inputs!L:L, MATCH(Results!D94, Inputs!B:B, FALSE)), "-") = 1, "Yes", "No")</f>
        <v>Yes</v>
      </c>
      <c r="F94" s="48" t="str">
        <f ca="1">_xlfn.IFNA(INDEX(Inputs!C:C, MATCH(Results!D94, Inputs!B:B, FALSE)), "-")</f>
        <v xml:space="preserve"> /  /  / </v>
      </c>
    </row>
    <row r="95" spans="4:6" ht="15" hidden="1" customHeight="1" outlineLevel="1" x14ac:dyDescent="0.15">
      <c r="D95" s="48">
        <f t="shared" si="0"/>
        <v>64</v>
      </c>
      <c r="E95" s="52" t="str">
        <f ca="1">IF(_xlfn.IFNA(INDEX(Inputs!L:L, MATCH(Results!D95, Inputs!B:B, FALSE)), "-") = 1, "Yes", "No")</f>
        <v>Yes</v>
      </c>
      <c r="F95" s="48" t="str">
        <f ca="1">_xlfn.IFNA(INDEX(Inputs!C:C, MATCH(Results!D95, Inputs!B:B, FALSE)), "-")</f>
        <v xml:space="preserve"> /  /  / </v>
      </c>
    </row>
    <row r="96" spans="4:6" ht="15" hidden="1" customHeight="1" outlineLevel="1" x14ac:dyDescent="0.15">
      <c r="D96" s="48">
        <f t="shared" si="0"/>
        <v>65</v>
      </c>
      <c r="E96" s="52" t="str">
        <f ca="1">IF(_xlfn.IFNA(INDEX(Inputs!L:L, MATCH(Results!D96, Inputs!B:B, FALSE)), "-") = 1, "Yes", "No")</f>
        <v>Yes</v>
      </c>
      <c r="F96" s="48" t="str">
        <f ca="1">_xlfn.IFNA(INDEX(Inputs!C:C, MATCH(Results!D96, Inputs!B:B, FALSE)), "-")</f>
        <v xml:space="preserve"> /  /  / </v>
      </c>
    </row>
    <row r="97" spans="4:6" ht="15" hidden="1" customHeight="1" outlineLevel="1" x14ac:dyDescent="0.15">
      <c r="D97" s="48">
        <f t="shared" si="0"/>
        <v>66</v>
      </c>
      <c r="E97" s="52" t="str">
        <f ca="1">IF(_xlfn.IFNA(INDEX(Inputs!L:L, MATCH(Results!D97, Inputs!B:B, FALSE)), "-") = 1, "Yes", "No")</f>
        <v>Yes</v>
      </c>
      <c r="F97" s="48" t="str">
        <f ca="1">_xlfn.IFNA(INDEX(Inputs!C:C, MATCH(Results!D97, Inputs!B:B, FALSE)), "-")</f>
        <v xml:space="preserve"> /  /  / </v>
      </c>
    </row>
    <row r="98" spans="4:6" ht="15" hidden="1" customHeight="1" outlineLevel="1" x14ac:dyDescent="0.15">
      <c r="D98" s="48">
        <f t="shared" ref="D98:D161" si="1">D97+1</f>
        <v>67</v>
      </c>
      <c r="E98" s="52" t="str">
        <f ca="1">IF(_xlfn.IFNA(INDEX(Inputs!L:L, MATCH(Results!D98, Inputs!B:B, FALSE)), "-") = 1, "Yes", "No")</f>
        <v>Yes</v>
      </c>
      <c r="F98" s="48" t="str">
        <f ca="1">_xlfn.IFNA(INDEX(Inputs!C:C, MATCH(Results!D98, Inputs!B:B, FALSE)), "-")</f>
        <v xml:space="preserve"> /  /  / </v>
      </c>
    </row>
    <row r="99" spans="4:6" ht="15" hidden="1" customHeight="1" outlineLevel="1" x14ac:dyDescent="0.15">
      <c r="D99" s="48">
        <f t="shared" si="1"/>
        <v>68</v>
      </c>
      <c r="E99" s="52" t="str">
        <f ca="1">IF(_xlfn.IFNA(INDEX(Inputs!L:L, MATCH(Results!D99, Inputs!B:B, FALSE)), "-") = 1, "Yes", "No")</f>
        <v>Yes</v>
      </c>
      <c r="F99" s="48" t="str">
        <f ca="1">_xlfn.IFNA(INDEX(Inputs!C:C, MATCH(Results!D99, Inputs!B:B, FALSE)), "-")</f>
        <v xml:space="preserve"> /  /  / </v>
      </c>
    </row>
    <row r="100" spans="4:6" ht="15" hidden="1" customHeight="1" outlineLevel="1" x14ac:dyDescent="0.15">
      <c r="D100" s="48">
        <f t="shared" si="1"/>
        <v>69</v>
      </c>
      <c r="E100" s="52" t="str">
        <f ca="1">IF(_xlfn.IFNA(INDEX(Inputs!L:L, MATCH(Results!D100, Inputs!B:B, FALSE)), "-") = 1, "Yes", "No")</f>
        <v>Yes</v>
      </c>
      <c r="F100" s="48" t="str">
        <f ca="1">_xlfn.IFNA(INDEX(Inputs!C:C, MATCH(Results!D100, Inputs!B:B, FALSE)), "-")</f>
        <v xml:space="preserve"> /  /  / </v>
      </c>
    </row>
    <row r="101" spans="4:6" ht="15" hidden="1" customHeight="1" outlineLevel="1" x14ac:dyDescent="0.15">
      <c r="D101" s="48">
        <f t="shared" si="1"/>
        <v>70</v>
      </c>
      <c r="E101" s="52" t="str">
        <f ca="1">IF(_xlfn.IFNA(INDEX(Inputs!L:L, MATCH(Results!D101, Inputs!B:B, FALSE)), "-") = 1, "Yes", "No")</f>
        <v>Yes</v>
      </c>
      <c r="F101" s="48" t="str">
        <f ca="1">_xlfn.IFNA(INDEX(Inputs!C:C, MATCH(Results!D101, Inputs!B:B, FALSE)), "-")</f>
        <v xml:space="preserve"> /  /  / </v>
      </c>
    </row>
    <row r="102" spans="4:6" ht="15" hidden="1" customHeight="1" outlineLevel="1" x14ac:dyDescent="0.15">
      <c r="D102" s="48">
        <f t="shared" si="1"/>
        <v>71</v>
      </c>
      <c r="E102" s="52" t="str">
        <f ca="1">IF(_xlfn.IFNA(INDEX(Inputs!L:L, MATCH(Results!D102, Inputs!B:B, FALSE)), "-") = 1, "Yes", "No")</f>
        <v>Yes</v>
      </c>
      <c r="F102" s="48" t="str">
        <f ca="1">_xlfn.IFNA(INDEX(Inputs!C:C, MATCH(Results!D102, Inputs!B:B, FALSE)), "-")</f>
        <v xml:space="preserve"> /  /  / </v>
      </c>
    </row>
    <row r="103" spans="4:6" ht="15" hidden="1" customHeight="1" outlineLevel="1" x14ac:dyDescent="0.15">
      <c r="D103" s="48">
        <f t="shared" si="1"/>
        <v>72</v>
      </c>
      <c r="E103" s="52" t="str">
        <f ca="1">IF(_xlfn.IFNA(INDEX(Inputs!L:L, MATCH(Results!D103, Inputs!B:B, FALSE)), "-") = 1, "Yes", "No")</f>
        <v>Yes</v>
      </c>
      <c r="F103" s="48" t="str">
        <f ca="1">_xlfn.IFNA(INDEX(Inputs!C:C, MATCH(Results!D103, Inputs!B:B, FALSE)), "-")</f>
        <v xml:space="preserve"> /  /  / </v>
      </c>
    </row>
    <row r="104" spans="4:6" ht="15" hidden="1" customHeight="1" outlineLevel="1" x14ac:dyDescent="0.15">
      <c r="D104" s="48">
        <f t="shared" si="1"/>
        <v>73</v>
      </c>
      <c r="E104" s="52" t="str">
        <f ca="1">IF(_xlfn.IFNA(INDEX(Inputs!L:L, MATCH(Results!D104, Inputs!B:B, FALSE)), "-") = 1, "Yes", "No")</f>
        <v>Yes</v>
      </c>
      <c r="F104" s="48" t="str">
        <f ca="1">_xlfn.IFNA(INDEX(Inputs!C:C, MATCH(Results!D104, Inputs!B:B, FALSE)), "-")</f>
        <v xml:space="preserve"> /  /  / </v>
      </c>
    </row>
    <row r="105" spans="4:6" ht="15" hidden="1" customHeight="1" outlineLevel="1" x14ac:dyDescent="0.15">
      <c r="D105" s="48">
        <f t="shared" si="1"/>
        <v>74</v>
      </c>
      <c r="E105" s="52" t="str">
        <f ca="1">IF(_xlfn.IFNA(INDEX(Inputs!L:L, MATCH(Results!D105, Inputs!B:B, FALSE)), "-") = 1, "Yes", "No")</f>
        <v>Yes</v>
      </c>
      <c r="F105" s="48" t="str">
        <f ca="1">_xlfn.IFNA(INDEX(Inputs!C:C, MATCH(Results!D105, Inputs!B:B, FALSE)), "-")</f>
        <v xml:space="preserve"> /  /  / </v>
      </c>
    </row>
    <row r="106" spans="4:6" ht="15" hidden="1" customHeight="1" outlineLevel="1" x14ac:dyDescent="0.15">
      <c r="D106" s="48">
        <f t="shared" si="1"/>
        <v>75</v>
      </c>
      <c r="E106" s="52" t="str">
        <f ca="1">IF(_xlfn.IFNA(INDEX(Inputs!L:L, MATCH(Results!D106, Inputs!B:B, FALSE)), "-") = 1, "Yes", "No")</f>
        <v>Yes</v>
      </c>
      <c r="F106" s="48" t="str">
        <f ca="1">_xlfn.IFNA(INDEX(Inputs!C:C, MATCH(Results!D106, Inputs!B:B, FALSE)), "-")</f>
        <v xml:space="preserve"> /  /  / </v>
      </c>
    </row>
    <row r="107" spans="4:6" ht="15" hidden="1" customHeight="1" outlineLevel="1" x14ac:dyDescent="0.15">
      <c r="D107" s="48">
        <f t="shared" si="1"/>
        <v>76</v>
      </c>
      <c r="E107" s="52" t="str">
        <f ca="1">IF(_xlfn.IFNA(INDEX(Inputs!L:L, MATCH(Results!D107, Inputs!B:B, FALSE)), "-") = 1, "Yes", "No")</f>
        <v>Yes</v>
      </c>
      <c r="F107" s="48" t="str">
        <f ca="1">_xlfn.IFNA(INDEX(Inputs!C:C, MATCH(Results!D107, Inputs!B:B, FALSE)), "-")</f>
        <v xml:space="preserve"> /  /  / </v>
      </c>
    </row>
    <row r="108" spans="4:6" ht="15" hidden="1" customHeight="1" outlineLevel="1" x14ac:dyDescent="0.15">
      <c r="D108" s="48">
        <f t="shared" si="1"/>
        <v>77</v>
      </c>
      <c r="E108" s="52" t="str">
        <f ca="1">IF(_xlfn.IFNA(INDEX(Inputs!L:L, MATCH(Results!D108, Inputs!B:B, FALSE)), "-") = 1, "Yes", "No")</f>
        <v>Yes</v>
      </c>
      <c r="F108" s="48" t="str">
        <f ca="1">_xlfn.IFNA(INDEX(Inputs!C:C, MATCH(Results!D108, Inputs!B:B, FALSE)), "-")</f>
        <v xml:space="preserve"> /  /  / </v>
      </c>
    </row>
    <row r="109" spans="4:6" ht="15" hidden="1" customHeight="1" outlineLevel="1" x14ac:dyDescent="0.15">
      <c r="D109" s="48">
        <f t="shared" si="1"/>
        <v>78</v>
      </c>
      <c r="E109" s="52" t="str">
        <f ca="1">IF(_xlfn.IFNA(INDEX(Inputs!L:L, MATCH(Results!D109, Inputs!B:B, FALSE)), "-") = 1, "Yes", "No")</f>
        <v>Yes</v>
      </c>
      <c r="F109" s="48" t="str">
        <f ca="1">_xlfn.IFNA(INDEX(Inputs!C:C, MATCH(Results!D109, Inputs!B:B, FALSE)), "-")</f>
        <v xml:space="preserve"> /  /  / </v>
      </c>
    </row>
    <row r="110" spans="4:6" ht="15" hidden="1" customHeight="1" outlineLevel="1" x14ac:dyDescent="0.15">
      <c r="D110" s="48">
        <f t="shared" si="1"/>
        <v>79</v>
      </c>
      <c r="E110" s="52" t="str">
        <f ca="1">IF(_xlfn.IFNA(INDEX(Inputs!L:L, MATCH(Results!D110, Inputs!B:B, FALSE)), "-") = 1, "Yes", "No")</f>
        <v>Yes</v>
      </c>
      <c r="F110" s="48" t="str">
        <f ca="1">_xlfn.IFNA(INDEX(Inputs!C:C, MATCH(Results!D110, Inputs!B:B, FALSE)), "-")</f>
        <v xml:space="preserve"> /  /  / </v>
      </c>
    </row>
    <row r="111" spans="4:6" ht="15" hidden="1" customHeight="1" outlineLevel="1" x14ac:dyDescent="0.15">
      <c r="D111" s="48">
        <f t="shared" si="1"/>
        <v>80</v>
      </c>
      <c r="E111" s="52" t="str">
        <f ca="1">IF(_xlfn.IFNA(INDEX(Inputs!L:L, MATCH(Results!D111, Inputs!B:B, FALSE)), "-") = 1, "Yes", "No")</f>
        <v>Yes</v>
      </c>
      <c r="F111" s="48" t="str">
        <f ca="1">_xlfn.IFNA(INDEX(Inputs!C:C, MATCH(Results!D111, Inputs!B:B, FALSE)), "-")</f>
        <v xml:space="preserve"> /  /  / </v>
      </c>
    </row>
    <row r="112" spans="4:6" ht="15" hidden="1" customHeight="1" outlineLevel="1" x14ac:dyDescent="0.15">
      <c r="D112" s="48">
        <f t="shared" si="1"/>
        <v>81</v>
      </c>
      <c r="E112" s="52" t="str">
        <f ca="1">IF(_xlfn.IFNA(INDEX(Inputs!L:L, MATCH(Results!D112, Inputs!B:B, FALSE)), "-") = 1, "Yes", "No")</f>
        <v>Yes</v>
      </c>
      <c r="F112" s="48" t="str">
        <f ca="1">_xlfn.IFNA(INDEX(Inputs!C:C, MATCH(Results!D112, Inputs!B:B, FALSE)), "-")</f>
        <v xml:space="preserve"> /  /  / </v>
      </c>
    </row>
    <row r="113" spans="4:6" ht="15" hidden="1" customHeight="1" outlineLevel="1" x14ac:dyDescent="0.15">
      <c r="D113" s="48">
        <f t="shared" si="1"/>
        <v>82</v>
      </c>
      <c r="E113" s="52" t="str">
        <f ca="1">IF(_xlfn.IFNA(INDEX(Inputs!L:L, MATCH(Results!D113, Inputs!B:B, FALSE)), "-") = 1, "Yes", "No")</f>
        <v>Yes</v>
      </c>
      <c r="F113" s="48" t="str">
        <f ca="1">_xlfn.IFNA(INDEX(Inputs!C:C, MATCH(Results!D113, Inputs!B:B, FALSE)), "-")</f>
        <v xml:space="preserve"> /  /  / </v>
      </c>
    </row>
    <row r="114" spans="4:6" ht="15" hidden="1" customHeight="1" outlineLevel="1" x14ac:dyDescent="0.15">
      <c r="D114" s="48">
        <f t="shared" si="1"/>
        <v>83</v>
      </c>
      <c r="E114" s="52" t="str">
        <f ca="1">IF(_xlfn.IFNA(INDEX(Inputs!L:L, MATCH(Results!D114, Inputs!B:B, FALSE)), "-") = 1, "Yes", "No")</f>
        <v>Yes</v>
      </c>
      <c r="F114" s="48" t="str">
        <f ca="1">_xlfn.IFNA(INDEX(Inputs!C:C, MATCH(Results!D114, Inputs!B:B, FALSE)), "-")</f>
        <v xml:space="preserve"> /  /  / </v>
      </c>
    </row>
    <row r="115" spans="4:6" ht="15" hidden="1" customHeight="1" outlineLevel="1" x14ac:dyDescent="0.15">
      <c r="D115" s="48">
        <f t="shared" si="1"/>
        <v>84</v>
      </c>
      <c r="E115" s="52" t="str">
        <f ca="1">IF(_xlfn.IFNA(INDEX(Inputs!L:L, MATCH(Results!D115, Inputs!B:B, FALSE)), "-") = 1, "Yes", "No")</f>
        <v>Yes</v>
      </c>
      <c r="F115" s="48" t="str">
        <f ca="1">_xlfn.IFNA(INDEX(Inputs!C:C, MATCH(Results!D115, Inputs!B:B, FALSE)), "-")</f>
        <v xml:space="preserve"> /  /  / </v>
      </c>
    </row>
    <row r="116" spans="4:6" ht="15" hidden="1" customHeight="1" outlineLevel="1" x14ac:dyDescent="0.15">
      <c r="D116" s="48">
        <f t="shared" si="1"/>
        <v>85</v>
      </c>
      <c r="E116" s="52" t="str">
        <f ca="1">IF(_xlfn.IFNA(INDEX(Inputs!L:L, MATCH(Results!D116, Inputs!B:B, FALSE)), "-") = 1, "Yes", "No")</f>
        <v>Yes</v>
      </c>
      <c r="F116" s="48" t="str">
        <f ca="1">_xlfn.IFNA(INDEX(Inputs!C:C, MATCH(Results!D116, Inputs!B:B, FALSE)), "-")</f>
        <v xml:space="preserve"> /  /  / </v>
      </c>
    </row>
    <row r="117" spans="4:6" ht="15" hidden="1" customHeight="1" outlineLevel="1" x14ac:dyDescent="0.15">
      <c r="D117" s="48">
        <f t="shared" si="1"/>
        <v>86</v>
      </c>
      <c r="E117" s="52" t="str">
        <f ca="1">IF(_xlfn.IFNA(INDEX(Inputs!L:L, MATCH(Results!D117, Inputs!B:B, FALSE)), "-") = 1, "Yes", "No")</f>
        <v>Yes</v>
      </c>
      <c r="F117" s="48" t="str">
        <f ca="1">_xlfn.IFNA(INDEX(Inputs!C:C, MATCH(Results!D117, Inputs!B:B, FALSE)), "-")</f>
        <v xml:space="preserve"> /  /  / </v>
      </c>
    </row>
    <row r="118" spans="4:6" ht="15" hidden="1" customHeight="1" outlineLevel="1" x14ac:dyDescent="0.15">
      <c r="D118" s="48">
        <f t="shared" si="1"/>
        <v>87</v>
      </c>
      <c r="E118" s="52" t="str">
        <f ca="1">IF(_xlfn.IFNA(INDEX(Inputs!L:L, MATCH(Results!D118, Inputs!B:B, FALSE)), "-") = 1, "Yes", "No")</f>
        <v>Yes</v>
      </c>
      <c r="F118" s="48" t="str">
        <f ca="1">_xlfn.IFNA(INDEX(Inputs!C:C, MATCH(Results!D118, Inputs!B:B, FALSE)), "-")</f>
        <v xml:space="preserve"> /  /  / </v>
      </c>
    </row>
    <row r="119" spans="4:6" ht="15" hidden="1" customHeight="1" outlineLevel="1" x14ac:dyDescent="0.15">
      <c r="D119" s="48">
        <f t="shared" si="1"/>
        <v>88</v>
      </c>
      <c r="E119" s="52" t="str">
        <f ca="1">IF(_xlfn.IFNA(INDEX(Inputs!L:L, MATCH(Results!D119, Inputs!B:B, FALSE)), "-") = 1, "Yes", "No")</f>
        <v>Yes</v>
      </c>
      <c r="F119" s="48" t="str">
        <f ca="1">_xlfn.IFNA(INDEX(Inputs!C:C, MATCH(Results!D119, Inputs!B:B, FALSE)), "-")</f>
        <v xml:space="preserve"> /  /  / </v>
      </c>
    </row>
    <row r="120" spans="4:6" ht="15" hidden="1" customHeight="1" outlineLevel="1" x14ac:dyDescent="0.15">
      <c r="D120" s="48">
        <f t="shared" si="1"/>
        <v>89</v>
      </c>
      <c r="E120" s="52" t="str">
        <f ca="1">IF(_xlfn.IFNA(INDEX(Inputs!L:L, MATCH(Results!D120, Inputs!B:B, FALSE)), "-") = 1, "Yes", "No")</f>
        <v>Yes</v>
      </c>
      <c r="F120" s="48" t="str">
        <f ca="1">_xlfn.IFNA(INDEX(Inputs!C:C, MATCH(Results!D120, Inputs!B:B, FALSE)), "-")</f>
        <v xml:space="preserve"> /  /  / </v>
      </c>
    </row>
    <row r="121" spans="4:6" ht="15" hidden="1" customHeight="1" outlineLevel="1" x14ac:dyDescent="0.15">
      <c r="D121" s="48">
        <f t="shared" si="1"/>
        <v>90</v>
      </c>
      <c r="E121" s="52" t="str">
        <f ca="1">IF(_xlfn.IFNA(INDEX(Inputs!L:L, MATCH(Results!D121, Inputs!B:B, FALSE)), "-") = 1, "Yes", "No")</f>
        <v>Yes</v>
      </c>
      <c r="F121" s="48" t="str">
        <f ca="1">_xlfn.IFNA(INDEX(Inputs!C:C, MATCH(Results!D121, Inputs!B:B, FALSE)), "-")</f>
        <v xml:space="preserve"> /  /  / </v>
      </c>
    </row>
    <row r="122" spans="4:6" ht="15" hidden="1" customHeight="1" outlineLevel="1" x14ac:dyDescent="0.15">
      <c r="D122" s="48">
        <f t="shared" si="1"/>
        <v>91</v>
      </c>
      <c r="E122" s="52" t="str">
        <f ca="1">IF(_xlfn.IFNA(INDEX(Inputs!L:L, MATCH(Results!D122, Inputs!B:B, FALSE)), "-") = 1, "Yes", "No")</f>
        <v>Yes</v>
      </c>
      <c r="F122" s="48" t="str">
        <f ca="1">_xlfn.IFNA(INDEX(Inputs!C:C, MATCH(Results!D122, Inputs!B:B, FALSE)), "-")</f>
        <v xml:space="preserve"> /  /  / </v>
      </c>
    </row>
    <row r="123" spans="4:6" ht="15" hidden="1" customHeight="1" outlineLevel="1" x14ac:dyDescent="0.15">
      <c r="D123" s="48">
        <f t="shared" si="1"/>
        <v>92</v>
      </c>
      <c r="E123" s="52" t="str">
        <f ca="1">IF(_xlfn.IFNA(INDEX(Inputs!L:L, MATCH(Results!D123, Inputs!B:B, FALSE)), "-") = 1, "Yes", "No")</f>
        <v>Yes</v>
      </c>
      <c r="F123" s="48" t="str">
        <f ca="1">_xlfn.IFNA(INDEX(Inputs!C:C, MATCH(Results!D123, Inputs!B:B, FALSE)), "-")</f>
        <v xml:space="preserve"> /  /  / </v>
      </c>
    </row>
    <row r="124" spans="4:6" ht="15" hidden="1" customHeight="1" outlineLevel="1" x14ac:dyDescent="0.15">
      <c r="D124" s="48">
        <f t="shared" si="1"/>
        <v>93</v>
      </c>
      <c r="E124" s="52" t="str">
        <f ca="1">IF(_xlfn.IFNA(INDEX(Inputs!L:L, MATCH(Results!D124, Inputs!B:B, FALSE)), "-") = 1, "Yes", "No")</f>
        <v>Yes</v>
      </c>
      <c r="F124" s="48" t="str">
        <f ca="1">_xlfn.IFNA(INDEX(Inputs!C:C, MATCH(Results!D124, Inputs!B:B, FALSE)), "-")</f>
        <v xml:space="preserve"> /  /  / </v>
      </c>
    </row>
    <row r="125" spans="4:6" ht="15" hidden="1" customHeight="1" outlineLevel="1" x14ac:dyDescent="0.15">
      <c r="D125" s="48">
        <f t="shared" si="1"/>
        <v>94</v>
      </c>
      <c r="E125" s="52" t="str">
        <f ca="1">IF(_xlfn.IFNA(INDEX(Inputs!L:L, MATCH(Results!D125, Inputs!B:B, FALSE)), "-") = 1, "Yes", "No")</f>
        <v>Yes</v>
      </c>
      <c r="F125" s="48" t="str">
        <f ca="1">_xlfn.IFNA(INDEX(Inputs!C:C, MATCH(Results!D125, Inputs!B:B, FALSE)), "-")</f>
        <v xml:space="preserve"> /  /  / </v>
      </c>
    </row>
    <row r="126" spans="4:6" ht="15" hidden="1" customHeight="1" outlineLevel="1" x14ac:dyDescent="0.15">
      <c r="D126" s="48">
        <f t="shared" si="1"/>
        <v>95</v>
      </c>
      <c r="E126" s="52" t="str">
        <f ca="1">IF(_xlfn.IFNA(INDEX(Inputs!L:L, MATCH(Results!D126, Inputs!B:B, FALSE)), "-") = 1, "Yes", "No")</f>
        <v>Yes</v>
      </c>
      <c r="F126" s="48" t="str">
        <f ca="1">_xlfn.IFNA(INDEX(Inputs!C:C, MATCH(Results!D126, Inputs!B:B, FALSE)), "-")</f>
        <v xml:space="preserve"> /  /  / </v>
      </c>
    </row>
    <row r="127" spans="4:6" ht="15" hidden="1" customHeight="1" outlineLevel="1" x14ac:dyDescent="0.15">
      <c r="D127" s="48">
        <f t="shared" si="1"/>
        <v>96</v>
      </c>
      <c r="E127" s="52" t="str">
        <f ca="1">IF(_xlfn.IFNA(INDEX(Inputs!L:L, MATCH(Results!D127, Inputs!B:B, FALSE)), "-") = 1, "Yes", "No")</f>
        <v>Yes</v>
      </c>
      <c r="F127" s="48" t="str">
        <f ca="1">_xlfn.IFNA(INDEX(Inputs!C:C, MATCH(Results!D127, Inputs!B:B, FALSE)), "-")</f>
        <v xml:space="preserve"> /  /  / </v>
      </c>
    </row>
    <row r="128" spans="4:6" ht="15" hidden="1" customHeight="1" outlineLevel="1" x14ac:dyDescent="0.15">
      <c r="D128" s="48">
        <f t="shared" si="1"/>
        <v>97</v>
      </c>
      <c r="E128" s="52" t="str">
        <f ca="1">IF(_xlfn.IFNA(INDEX(Inputs!L:L, MATCH(Results!D128, Inputs!B:B, FALSE)), "-") = 1, "Yes", "No")</f>
        <v>Yes</v>
      </c>
      <c r="F128" s="48" t="str">
        <f ca="1">_xlfn.IFNA(INDEX(Inputs!C:C, MATCH(Results!D128, Inputs!B:B, FALSE)), "-")</f>
        <v xml:space="preserve"> /  /  / </v>
      </c>
    </row>
    <row r="129" spans="4:6" ht="15" hidden="1" customHeight="1" outlineLevel="1" x14ac:dyDescent="0.15">
      <c r="D129" s="48">
        <f t="shared" si="1"/>
        <v>98</v>
      </c>
      <c r="E129" s="52" t="str">
        <f ca="1">IF(_xlfn.IFNA(INDEX(Inputs!L:L, MATCH(Results!D129, Inputs!B:B, FALSE)), "-") = 1, "Yes", "No")</f>
        <v>Yes</v>
      </c>
      <c r="F129" s="48" t="str">
        <f ca="1">_xlfn.IFNA(INDEX(Inputs!C:C, MATCH(Results!D129, Inputs!B:B, FALSE)), "-")</f>
        <v xml:space="preserve"> /  /  / </v>
      </c>
    </row>
    <row r="130" spans="4:6" ht="15" hidden="1" customHeight="1" outlineLevel="1" x14ac:dyDescent="0.15">
      <c r="D130" s="48">
        <f t="shared" si="1"/>
        <v>99</v>
      </c>
      <c r="E130" s="52" t="str">
        <f ca="1">IF(_xlfn.IFNA(INDEX(Inputs!L:L, MATCH(Results!D130, Inputs!B:B, FALSE)), "-") = 1, "Yes", "No")</f>
        <v>Yes</v>
      </c>
      <c r="F130" s="48" t="str">
        <f ca="1">_xlfn.IFNA(INDEX(Inputs!C:C, MATCH(Results!D130, Inputs!B:B, FALSE)), "-")</f>
        <v xml:space="preserve"> /  /  / </v>
      </c>
    </row>
    <row r="131" spans="4:6" ht="15" hidden="1" customHeight="1" outlineLevel="1" x14ac:dyDescent="0.15">
      <c r="D131" s="48">
        <f t="shared" si="1"/>
        <v>100</v>
      </c>
      <c r="E131" s="52" t="str">
        <f ca="1">IF(_xlfn.IFNA(INDEX(Inputs!L:L, MATCH(Results!D131, Inputs!B:B, FALSE)), "-") = 1, "Yes", "No")</f>
        <v>Yes</v>
      </c>
      <c r="F131" s="48" t="str">
        <f ca="1">_xlfn.IFNA(INDEX(Inputs!C:C, MATCH(Results!D131, Inputs!B:B, FALSE)), "-")</f>
        <v xml:space="preserve"> /  /  / </v>
      </c>
    </row>
    <row r="132" spans="4:6" ht="15" hidden="1" customHeight="1" outlineLevel="1" x14ac:dyDescent="0.15">
      <c r="D132" s="48">
        <f t="shared" si="1"/>
        <v>101</v>
      </c>
      <c r="E132" s="52" t="str">
        <f ca="1">IF(_xlfn.IFNA(INDEX(Inputs!L:L, MATCH(Results!D132, Inputs!B:B, FALSE)), "-") = 1, "Yes", "No")</f>
        <v>No</v>
      </c>
      <c r="F132" s="48" t="str">
        <f ca="1">_xlfn.IFNA(INDEX(Inputs!C:C, MATCH(Results!D132, Inputs!B:B, FALSE)), "-")</f>
        <v>-</v>
      </c>
    </row>
    <row r="133" spans="4:6" ht="15" hidden="1" customHeight="1" outlineLevel="1" x14ac:dyDescent="0.15">
      <c r="D133" s="48">
        <f t="shared" si="1"/>
        <v>102</v>
      </c>
      <c r="E133" s="52" t="str">
        <f ca="1">IF(_xlfn.IFNA(INDEX(Inputs!L:L, MATCH(Results!D133, Inputs!B:B, FALSE)), "-") = 1, "Yes", "No")</f>
        <v>No</v>
      </c>
      <c r="F133" s="48" t="str">
        <f ca="1">_xlfn.IFNA(INDEX(Inputs!C:C, MATCH(Results!D133, Inputs!B:B, FALSE)), "-")</f>
        <v>-</v>
      </c>
    </row>
    <row r="134" spans="4:6" ht="15" hidden="1" customHeight="1" outlineLevel="1" x14ac:dyDescent="0.15">
      <c r="D134" s="48">
        <f t="shared" si="1"/>
        <v>103</v>
      </c>
      <c r="E134" s="52" t="str">
        <f ca="1">IF(_xlfn.IFNA(INDEX(Inputs!L:L, MATCH(Results!D134, Inputs!B:B, FALSE)), "-") = 1, "Yes", "No")</f>
        <v>No</v>
      </c>
      <c r="F134" s="48" t="str">
        <f ca="1">_xlfn.IFNA(INDEX(Inputs!C:C, MATCH(Results!D134, Inputs!B:B, FALSE)), "-")</f>
        <v>-</v>
      </c>
    </row>
    <row r="135" spans="4:6" ht="15" hidden="1" customHeight="1" outlineLevel="1" x14ac:dyDescent="0.15">
      <c r="D135" s="48">
        <f t="shared" si="1"/>
        <v>104</v>
      </c>
      <c r="E135" s="52" t="str">
        <f ca="1">IF(_xlfn.IFNA(INDEX(Inputs!L:L, MATCH(Results!D135, Inputs!B:B, FALSE)), "-") = 1, "Yes", "No")</f>
        <v>No</v>
      </c>
      <c r="F135" s="48" t="str">
        <f ca="1">_xlfn.IFNA(INDEX(Inputs!C:C, MATCH(Results!D135, Inputs!B:B, FALSE)), "-")</f>
        <v>-</v>
      </c>
    </row>
    <row r="136" spans="4:6" ht="15" hidden="1" customHeight="1" outlineLevel="1" x14ac:dyDescent="0.15">
      <c r="D136" s="48">
        <f t="shared" si="1"/>
        <v>105</v>
      </c>
      <c r="E136" s="52" t="str">
        <f ca="1">IF(_xlfn.IFNA(INDEX(Inputs!L:L, MATCH(Results!D136, Inputs!B:B, FALSE)), "-") = 1, "Yes", "No")</f>
        <v>No</v>
      </c>
      <c r="F136" s="48" t="str">
        <f ca="1">_xlfn.IFNA(INDEX(Inputs!C:C, MATCH(Results!D136, Inputs!B:B, FALSE)), "-")</f>
        <v>-</v>
      </c>
    </row>
    <row r="137" spans="4:6" ht="15" hidden="1" customHeight="1" outlineLevel="1" x14ac:dyDescent="0.15">
      <c r="D137" s="48">
        <f t="shared" si="1"/>
        <v>106</v>
      </c>
      <c r="E137" s="52" t="str">
        <f ca="1">IF(_xlfn.IFNA(INDEX(Inputs!L:L, MATCH(Results!D137, Inputs!B:B, FALSE)), "-") = 1, "Yes", "No")</f>
        <v>No</v>
      </c>
      <c r="F137" s="48" t="str">
        <f ca="1">_xlfn.IFNA(INDEX(Inputs!C:C, MATCH(Results!D137, Inputs!B:B, FALSE)), "-")</f>
        <v>-</v>
      </c>
    </row>
    <row r="138" spans="4:6" ht="15" hidden="1" customHeight="1" outlineLevel="1" x14ac:dyDescent="0.15">
      <c r="D138" s="48">
        <f t="shared" si="1"/>
        <v>107</v>
      </c>
      <c r="E138" s="52" t="str">
        <f ca="1">IF(_xlfn.IFNA(INDEX(Inputs!L:L, MATCH(Results!D138, Inputs!B:B, FALSE)), "-") = 1, "Yes", "No")</f>
        <v>No</v>
      </c>
      <c r="F138" s="48" t="str">
        <f ca="1">_xlfn.IFNA(INDEX(Inputs!C:C, MATCH(Results!D138, Inputs!B:B, FALSE)), "-")</f>
        <v>-</v>
      </c>
    </row>
    <row r="139" spans="4:6" ht="15" hidden="1" customHeight="1" outlineLevel="1" x14ac:dyDescent="0.15">
      <c r="D139" s="48">
        <f t="shared" si="1"/>
        <v>108</v>
      </c>
      <c r="E139" s="52" t="str">
        <f ca="1">IF(_xlfn.IFNA(INDEX(Inputs!L:L, MATCH(Results!D139, Inputs!B:B, FALSE)), "-") = 1, "Yes", "No")</f>
        <v>No</v>
      </c>
      <c r="F139" s="48" t="str">
        <f ca="1">_xlfn.IFNA(INDEX(Inputs!C:C, MATCH(Results!D139, Inputs!B:B, FALSE)), "-")</f>
        <v>-</v>
      </c>
    </row>
    <row r="140" spans="4:6" ht="15" hidden="1" customHeight="1" outlineLevel="1" x14ac:dyDescent="0.15">
      <c r="D140" s="48">
        <f t="shared" si="1"/>
        <v>109</v>
      </c>
      <c r="E140" s="52" t="str">
        <f ca="1">IF(_xlfn.IFNA(INDEX(Inputs!L:L, MATCH(Results!D140, Inputs!B:B, FALSE)), "-") = 1, "Yes", "No")</f>
        <v>No</v>
      </c>
      <c r="F140" s="48" t="str">
        <f ca="1">_xlfn.IFNA(INDEX(Inputs!C:C, MATCH(Results!D140, Inputs!B:B, FALSE)), "-")</f>
        <v>-</v>
      </c>
    </row>
    <row r="141" spans="4:6" ht="15" hidden="1" customHeight="1" outlineLevel="1" x14ac:dyDescent="0.15">
      <c r="D141" s="48">
        <f t="shared" si="1"/>
        <v>110</v>
      </c>
      <c r="E141" s="52" t="str">
        <f ca="1">IF(_xlfn.IFNA(INDEX(Inputs!L:L, MATCH(Results!D141, Inputs!B:B, FALSE)), "-") = 1, "Yes", "No")</f>
        <v>No</v>
      </c>
      <c r="F141" s="48" t="str">
        <f ca="1">_xlfn.IFNA(INDEX(Inputs!C:C, MATCH(Results!D141, Inputs!B:B, FALSE)), "-")</f>
        <v>-</v>
      </c>
    </row>
    <row r="142" spans="4:6" ht="15" hidden="1" customHeight="1" outlineLevel="1" x14ac:dyDescent="0.15">
      <c r="D142" s="48">
        <f t="shared" si="1"/>
        <v>111</v>
      </c>
      <c r="E142" s="52" t="str">
        <f ca="1">IF(_xlfn.IFNA(INDEX(Inputs!L:L, MATCH(Results!D142, Inputs!B:B, FALSE)), "-") = 1, "Yes", "No")</f>
        <v>No</v>
      </c>
      <c r="F142" s="48" t="str">
        <f ca="1">_xlfn.IFNA(INDEX(Inputs!C:C, MATCH(Results!D142, Inputs!B:B, FALSE)), "-")</f>
        <v>-</v>
      </c>
    </row>
    <row r="143" spans="4:6" ht="15" hidden="1" customHeight="1" outlineLevel="1" x14ac:dyDescent="0.15">
      <c r="D143" s="48">
        <f t="shared" si="1"/>
        <v>112</v>
      </c>
      <c r="E143" s="52" t="str">
        <f ca="1">IF(_xlfn.IFNA(INDEX(Inputs!L:L, MATCH(Results!D143, Inputs!B:B, FALSE)), "-") = 1, "Yes", "No")</f>
        <v>No</v>
      </c>
      <c r="F143" s="48" t="str">
        <f ca="1">_xlfn.IFNA(INDEX(Inputs!C:C, MATCH(Results!D143, Inputs!B:B, FALSE)), "-")</f>
        <v>-</v>
      </c>
    </row>
    <row r="144" spans="4:6" ht="15" hidden="1" customHeight="1" outlineLevel="1" x14ac:dyDescent="0.15">
      <c r="D144" s="48">
        <f t="shared" si="1"/>
        <v>113</v>
      </c>
      <c r="E144" s="52" t="str">
        <f ca="1">IF(_xlfn.IFNA(INDEX(Inputs!L:L, MATCH(Results!D144, Inputs!B:B, FALSE)), "-") = 1, "Yes", "No")</f>
        <v>No</v>
      </c>
      <c r="F144" s="48" t="str">
        <f ca="1">_xlfn.IFNA(INDEX(Inputs!C:C, MATCH(Results!D144, Inputs!B:B, FALSE)), "-")</f>
        <v>-</v>
      </c>
    </row>
    <row r="145" spans="4:6" ht="15" hidden="1" customHeight="1" outlineLevel="1" x14ac:dyDescent="0.15">
      <c r="D145" s="48">
        <f t="shared" si="1"/>
        <v>114</v>
      </c>
      <c r="E145" s="52" t="str">
        <f ca="1">IF(_xlfn.IFNA(INDEX(Inputs!L:L, MATCH(Results!D145, Inputs!B:B, FALSE)), "-") = 1, "Yes", "No")</f>
        <v>No</v>
      </c>
      <c r="F145" s="48" t="str">
        <f ca="1">_xlfn.IFNA(INDEX(Inputs!C:C, MATCH(Results!D145, Inputs!B:B, FALSE)), "-")</f>
        <v>-</v>
      </c>
    </row>
    <row r="146" spans="4:6" ht="15" hidden="1" customHeight="1" outlineLevel="1" x14ac:dyDescent="0.15">
      <c r="D146" s="48">
        <f t="shared" si="1"/>
        <v>115</v>
      </c>
      <c r="E146" s="52" t="str">
        <f ca="1">IF(_xlfn.IFNA(INDEX(Inputs!L:L, MATCH(Results!D146, Inputs!B:B, FALSE)), "-") = 1, "Yes", "No")</f>
        <v>No</v>
      </c>
      <c r="F146" s="48" t="str">
        <f ca="1">_xlfn.IFNA(INDEX(Inputs!C:C, MATCH(Results!D146, Inputs!B:B, FALSE)), "-")</f>
        <v>-</v>
      </c>
    </row>
    <row r="147" spans="4:6" ht="15" hidden="1" customHeight="1" outlineLevel="1" x14ac:dyDescent="0.15">
      <c r="D147" s="48">
        <f t="shared" si="1"/>
        <v>116</v>
      </c>
      <c r="E147" s="52" t="str">
        <f ca="1">IF(_xlfn.IFNA(INDEX(Inputs!L:L, MATCH(Results!D147, Inputs!B:B, FALSE)), "-") = 1, "Yes", "No")</f>
        <v>No</v>
      </c>
      <c r="F147" s="48" t="str">
        <f ca="1">_xlfn.IFNA(INDEX(Inputs!C:C, MATCH(Results!D147, Inputs!B:B, FALSE)), "-")</f>
        <v>-</v>
      </c>
    </row>
    <row r="148" spans="4:6" ht="15" hidden="1" customHeight="1" outlineLevel="1" x14ac:dyDescent="0.15">
      <c r="D148" s="48">
        <f t="shared" si="1"/>
        <v>117</v>
      </c>
      <c r="E148" s="52" t="str">
        <f ca="1">IF(_xlfn.IFNA(INDEX(Inputs!L:L, MATCH(Results!D148, Inputs!B:B, FALSE)), "-") = 1, "Yes", "No")</f>
        <v>No</v>
      </c>
      <c r="F148" s="48" t="str">
        <f ca="1">_xlfn.IFNA(INDEX(Inputs!C:C, MATCH(Results!D148, Inputs!B:B, FALSE)), "-")</f>
        <v>-</v>
      </c>
    </row>
    <row r="149" spans="4:6" ht="15" hidden="1" customHeight="1" outlineLevel="1" x14ac:dyDescent="0.15">
      <c r="D149" s="48">
        <f t="shared" si="1"/>
        <v>118</v>
      </c>
      <c r="E149" s="52" t="str">
        <f ca="1">IF(_xlfn.IFNA(INDEX(Inputs!L:L, MATCH(Results!D149, Inputs!B:B, FALSE)), "-") = 1, "Yes", "No")</f>
        <v>No</v>
      </c>
      <c r="F149" s="48" t="str">
        <f ca="1">_xlfn.IFNA(INDEX(Inputs!C:C, MATCH(Results!D149, Inputs!B:B, FALSE)), "-")</f>
        <v>-</v>
      </c>
    </row>
    <row r="150" spans="4:6" ht="15" hidden="1" customHeight="1" outlineLevel="1" x14ac:dyDescent="0.15">
      <c r="D150" s="48">
        <f t="shared" si="1"/>
        <v>119</v>
      </c>
      <c r="E150" s="52" t="str">
        <f ca="1">IF(_xlfn.IFNA(INDEX(Inputs!L:L, MATCH(Results!D150, Inputs!B:B, FALSE)), "-") = 1, "Yes", "No")</f>
        <v>No</v>
      </c>
      <c r="F150" s="48" t="str">
        <f ca="1">_xlfn.IFNA(INDEX(Inputs!C:C, MATCH(Results!D150, Inputs!B:B, FALSE)), "-")</f>
        <v>-</v>
      </c>
    </row>
    <row r="151" spans="4:6" ht="15" hidden="1" customHeight="1" outlineLevel="1" x14ac:dyDescent="0.15">
      <c r="D151" s="48">
        <f t="shared" si="1"/>
        <v>120</v>
      </c>
      <c r="E151" s="52" t="str">
        <f ca="1">IF(_xlfn.IFNA(INDEX(Inputs!L:L, MATCH(Results!D151, Inputs!B:B, FALSE)), "-") = 1, "Yes", "No")</f>
        <v>No</v>
      </c>
      <c r="F151" s="48" t="str">
        <f ca="1">_xlfn.IFNA(INDEX(Inputs!C:C, MATCH(Results!D151, Inputs!B:B, FALSE)), "-")</f>
        <v>-</v>
      </c>
    </row>
    <row r="152" spans="4:6" ht="15" hidden="1" customHeight="1" outlineLevel="1" x14ac:dyDescent="0.15">
      <c r="D152" s="48">
        <f t="shared" si="1"/>
        <v>121</v>
      </c>
      <c r="E152" s="52" t="str">
        <f ca="1">IF(_xlfn.IFNA(INDEX(Inputs!L:L, MATCH(Results!D152, Inputs!B:B, FALSE)), "-") = 1, "Yes", "No")</f>
        <v>No</v>
      </c>
      <c r="F152" s="48" t="str">
        <f ca="1">_xlfn.IFNA(INDEX(Inputs!C:C, MATCH(Results!D152, Inputs!B:B, FALSE)), "-")</f>
        <v>-</v>
      </c>
    </row>
    <row r="153" spans="4:6" ht="15" hidden="1" customHeight="1" outlineLevel="1" x14ac:dyDescent="0.15">
      <c r="D153" s="48">
        <f t="shared" si="1"/>
        <v>122</v>
      </c>
      <c r="E153" s="52" t="str">
        <f ca="1">IF(_xlfn.IFNA(INDEX(Inputs!L:L, MATCH(Results!D153, Inputs!B:B, FALSE)), "-") = 1, "Yes", "No")</f>
        <v>No</v>
      </c>
      <c r="F153" s="48" t="str">
        <f ca="1">_xlfn.IFNA(INDEX(Inputs!C:C, MATCH(Results!D153, Inputs!B:B, FALSE)), "-")</f>
        <v>-</v>
      </c>
    </row>
    <row r="154" spans="4:6" ht="15" hidden="1" customHeight="1" outlineLevel="1" x14ac:dyDescent="0.15">
      <c r="D154" s="48">
        <f t="shared" si="1"/>
        <v>123</v>
      </c>
      <c r="E154" s="52" t="str">
        <f ca="1">IF(_xlfn.IFNA(INDEX(Inputs!L:L, MATCH(Results!D154, Inputs!B:B, FALSE)), "-") = 1, "Yes", "No")</f>
        <v>No</v>
      </c>
      <c r="F154" s="48" t="str">
        <f ca="1">_xlfn.IFNA(INDEX(Inputs!C:C, MATCH(Results!D154, Inputs!B:B, FALSE)), "-")</f>
        <v>-</v>
      </c>
    </row>
    <row r="155" spans="4:6" ht="15" hidden="1" customHeight="1" outlineLevel="1" x14ac:dyDescent="0.15">
      <c r="D155" s="48">
        <f t="shared" si="1"/>
        <v>124</v>
      </c>
      <c r="E155" s="52" t="str">
        <f ca="1">IF(_xlfn.IFNA(INDEX(Inputs!L:L, MATCH(Results!D155, Inputs!B:B, FALSE)), "-") = 1, "Yes", "No")</f>
        <v>No</v>
      </c>
      <c r="F155" s="48" t="str">
        <f ca="1">_xlfn.IFNA(INDEX(Inputs!C:C, MATCH(Results!D155, Inputs!B:B, FALSE)), "-")</f>
        <v>-</v>
      </c>
    </row>
    <row r="156" spans="4:6" ht="15" hidden="1" customHeight="1" outlineLevel="1" x14ac:dyDescent="0.15">
      <c r="D156" s="48">
        <f t="shared" si="1"/>
        <v>125</v>
      </c>
      <c r="E156" s="52" t="str">
        <f ca="1">IF(_xlfn.IFNA(INDEX(Inputs!L:L, MATCH(Results!D156, Inputs!B:B, FALSE)), "-") = 1, "Yes", "No")</f>
        <v>No</v>
      </c>
      <c r="F156" s="48" t="str">
        <f ca="1">_xlfn.IFNA(INDEX(Inputs!C:C, MATCH(Results!D156, Inputs!B:B, FALSE)), "-")</f>
        <v>-</v>
      </c>
    </row>
    <row r="157" spans="4:6" ht="15" hidden="1" customHeight="1" outlineLevel="1" x14ac:dyDescent="0.15">
      <c r="D157" s="48">
        <f t="shared" si="1"/>
        <v>126</v>
      </c>
      <c r="E157" s="52" t="str">
        <f ca="1">IF(_xlfn.IFNA(INDEX(Inputs!L:L, MATCH(Results!D157, Inputs!B:B, FALSE)), "-") = 1, "Yes", "No")</f>
        <v>No</v>
      </c>
      <c r="F157" s="48" t="str">
        <f ca="1">_xlfn.IFNA(INDEX(Inputs!C:C, MATCH(Results!D157, Inputs!B:B, FALSE)), "-")</f>
        <v>-</v>
      </c>
    </row>
    <row r="158" spans="4:6" ht="15" hidden="1" customHeight="1" outlineLevel="1" x14ac:dyDescent="0.15">
      <c r="D158" s="48">
        <f t="shared" si="1"/>
        <v>127</v>
      </c>
      <c r="E158" s="52" t="str">
        <f ca="1">IF(_xlfn.IFNA(INDEX(Inputs!L:L, MATCH(Results!D158, Inputs!B:B, FALSE)), "-") = 1, "Yes", "No")</f>
        <v>No</v>
      </c>
      <c r="F158" s="48" t="str">
        <f ca="1">_xlfn.IFNA(INDEX(Inputs!C:C, MATCH(Results!D158, Inputs!B:B, FALSE)), "-")</f>
        <v>-</v>
      </c>
    </row>
    <row r="159" spans="4:6" ht="15" hidden="1" customHeight="1" outlineLevel="1" x14ac:dyDescent="0.15">
      <c r="D159" s="48">
        <f t="shared" si="1"/>
        <v>128</v>
      </c>
      <c r="E159" s="52" t="str">
        <f ca="1">IF(_xlfn.IFNA(INDEX(Inputs!L:L, MATCH(Results!D159, Inputs!B:B, FALSE)), "-") = 1, "Yes", "No")</f>
        <v>No</v>
      </c>
      <c r="F159" s="48" t="str">
        <f ca="1">_xlfn.IFNA(INDEX(Inputs!C:C, MATCH(Results!D159, Inputs!B:B, FALSE)), "-")</f>
        <v>-</v>
      </c>
    </row>
    <row r="160" spans="4:6" ht="15" hidden="1" customHeight="1" outlineLevel="1" x14ac:dyDescent="0.15">
      <c r="D160" s="48">
        <f t="shared" si="1"/>
        <v>129</v>
      </c>
      <c r="E160" s="52" t="str">
        <f ca="1">IF(_xlfn.IFNA(INDEX(Inputs!L:L, MATCH(Results!D160, Inputs!B:B, FALSE)), "-") = 1, "Yes", "No")</f>
        <v>No</v>
      </c>
      <c r="F160" s="48" t="str">
        <f ca="1">_xlfn.IFNA(INDEX(Inputs!C:C, MATCH(Results!D160, Inputs!B:B, FALSE)), "-")</f>
        <v>-</v>
      </c>
    </row>
    <row r="161" spans="4:6" ht="15" hidden="1" customHeight="1" outlineLevel="1" x14ac:dyDescent="0.15">
      <c r="D161" s="48">
        <f t="shared" si="1"/>
        <v>130</v>
      </c>
      <c r="E161" s="52" t="str">
        <f ca="1">IF(_xlfn.IFNA(INDEX(Inputs!L:L, MATCH(Results!D161, Inputs!B:B, FALSE)), "-") = 1, "Yes", "No")</f>
        <v>No</v>
      </c>
      <c r="F161" s="48" t="str">
        <f ca="1">_xlfn.IFNA(INDEX(Inputs!C:C, MATCH(Results!D161, Inputs!B:B, FALSE)), "-")</f>
        <v>-</v>
      </c>
    </row>
    <row r="162" spans="4:6" ht="15" hidden="1" customHeight="1" outlineLevel="1" x14ac:dyDescent="0.15">
      <c r="D162" s="48">
        <f t="shared" ref="D162:D181" si="2">D161+1</f>
        <v>131</v>
      </c>
      <c r="E162" s="52" t="str">
        <f ca="1">IF(_xlfn.IFNA(INDEX(Inputs!L:L, MATCH(Results!D162, Inputs!B:B, FALSE)), "-") = 1, "Yes", "No")</f>
        <v>No</v>
      </c>
      <c r="F162" s="48" t="str">
        <f ca="1">_xlfn.IFNA(INDEX(Inputs!C:C, MATCH(Results!D162, Inputs!B:B, FALSE)), "-")</f>
        <v>-</v>
      </c>
    </row>
    <row r="163" spans="4:6" ht="15" hidden="1" customHeight="1" outlineLevel="1" x14ac:dyDescent="0.15">
      <c r="D163" s="48">
        <f t="shared" si="2"/>
        <v>132</v>
      </c>
      <c r="E163" s="52" t="str">
        <f ca="1">IF(_xlfn.IFNA(INDEX(Inputs!L:L, MATCH(Results!D163, Inputs!B:B, FALSE)), "-") = 1, "Yes", "No")</f>
        <v>No</v>
      </c>
      <c r="F163" s="48" t="str">
        <f ca="1">_xlfn.IFNA(INDEX(Inputs!C:C, MATCH(Results!D163, Inputs!B:B, FALSE)), "-")</f>
        <v>-</v>
      </c>
    </row>
    <row r="164" spans="4:6" ht="15" hidden="1" customHeight="1" outlineLevel="1" x14ac:dyDescent="0.15">
      <c r="D164" s="48">
        <f t="shared" si="2"/>
        <v>133</v>
      </c>
      <c r="E164" s="52" t="str">
        <f ca="1">IF(_xlfn.IFNA(INDEX(Inputs!L:L, MATCH(Results!D164, Inputs!B:B, FALSE)), "-") = 1, "Yes", "No")</f>
        <v>No</v>
      </c>
      <c r="F164" s="48" t="str">
        <f ca="1">_xlfn.IFNA(INDEX(Inputs!C:C, MATCH(Results!D164, Inputs!B:B, FALSE)), "-")</f>
        <v>-</v>
      </c>
    </row>
    <row r="165" spans="4:6" ht="15" hidden="1" customHeight="1" outlineLevel="1" x14ac:dyDescent="0.15">
      <c r="D165" s="48">
        <f t="shared" si="2"/>
        <v>134</v>
      </c>
      <c r="E165" s="52" t="str">
        <f ca="1">IF(_xlfn.IFNA(INDEX(Inputs!L:L, MATCH(Results!D165, Inputs!B:B, FALSE)), "-") = 1, "Yes", "No")</f>
        <v>No</v>
      </c>
      <c r="F165" s="48" t="str">
        <f ca="1">_xlfn.IFNA(INDEX(Inputs!C:C, MATCH(Results!D165, Inputs!B:B, FALSE)), "-")</f>
        <v>-</v>
      </c>
    </row>
    <row r="166" spans="4:6" ht="15" hidden="1" customHeight="1" outlineLevel="1" x14ac:dyDescent="0.15">
      <c r="D166" s="48">
        <f t="shared" si="2"/>
        <v>135</v>
      </c>
      <c r="E166" s="52" t="str">
        <f ca="1">IF(_xlfn.IFNA(INDEX(Inputs!L:L, MATCH(Results!D166, Inputs!B:B, FALSE)), "-") = 1, "Yes", "No")</f>
        <v>No</v>
      </c>
      <c r="F166" s="48" t="str">
        <f ca="1">_xlfn.IFNA(INDEX(Inputs!C:C, MATCH(Results!D166, Inputs!B:B, FALSE)), "-")</f>
        <v>-</v>
      </c>
    </row>
    <row r="167" spans="4:6" ht="15" hidden="1" customHeight="1" outlineLevel="1" x14ac:dyDescent="0.15">
      <c r="D167" s="48">
        <f t="shared" si="2"/>
        <v>136</v>
      </c>
      <c r="E167" s="52" t="str">
        <f ca="1">IF(_xlfn.IFNA(INDEX(Inputs!L:L, MATCH(Results!D167, Inputs!B:B, FALSE)), "-") = 1, "Yes", "No")</f>
        <v>No</v>
      </c>
      <c r="F167" s="48" t="str">
        <f ca="1">_xlfn.IFNA(INDEX(Inputs!C:C, MATCH(Results!D167, Inputs!B:B, FALSE)), "-")</f>
        <v>-</v>
      </c>
    </row>
    <row r="168" spans="4:6" ht="15" hidden="1" customHeight="1" outlineLevel="1" x14ac:dyDescent="0.15">
      <c r="D168" s="48">
        <f t="shared" si="2"/>
        <v>137</v>
      </c>
      <c r="E168" s="52" t="str">
        <f ca="1">IF(_xlfn.IFNA(INDEX(Inputs!L:L, MATCH(Results!D168, Inputs!B:B, FALSE)), "-") = 1, "Yes", "No")</f>
        <v>No</v>
      </c>
      <c r="F168" s="48" t="str">
        <f ca="1">_xlfn.IFNA(INDEX(Inputs!C:C, MATCH(Results!D168, Inputs!B:B, FALSE)), "-")</f>
        <v>-</v>
      </c>
    </row>
    <row r="169" spans="4:6" ht="15" hidden="1" customHeight="1" outlineLevel="1" x14ac:dyDescent="0.15">
      <c r="D169" s="48">
        <f t="shared" si="2"/>
        <v>138</v>
      </c>
      <c r="E169" s="52" t="str">
        <f ca="1">IF(_xlfn.IFNA(INDEX(Inputs!L:L, MATCH(Results!D169, Inputs!B:B, FALSE)), "-") = 1, "Yes", "No")</f>
        <v>No</v>
      </c>
      <c r="F169" s="48" t="str">
        <f ca="1">_xlfn.IFNA(INDEX(Inputs!C:C, MATCH(Results!D169, Inputs!B:B, FALSE)), "-")</f>
        <v>-</v>
      </c>
    </row>
    <row r="170" spans="4:6" ht="15" hidden="1" customHeight="1" outlineLevel="1" x14ac:dyDescent="0.15">
      <c r="D170" s="48">
        <f t="shared" si="2"/>
        <v>139</v>
      </c>
      <c r="E170" s="52" t="str">
        <f ca="1">IF(_xlfn.IFNA(INDEX(Inputs!L:L, MATCH(Results!D170, Inputs!B:B, FALSE)), "-") = 1, "Yes", "No")</f>
        <v>No</v>
      </c>
      <c r="F170" s="48" t="str">
        <f ca="1">_xlfn.IFNA(INDEX(Inputs!C:C, MATCH(Results!D170, Inputs!B:B, FALSE)), "-")</f>
        <v>-</v>
      </c>
    </row>
    <row r="171" spans="4:6" ht="15" hidden="1" customHeight="1" outlineLevel="1" x14ac:dyDescent="0.15">
      <c r="D171" s="48">
        <f t="shared" si="2"/>
        <v>140</v>
      </c>
      <c r="E171" s="52" t="str">
        <f ca="1">IF(_xlfn.IFNA(INDEX(Inputs!L:L, MATCH(Results!D171, Inputs!B:B, FALSE)), "-") = 1, "Yes", "No")</f>
        <v>No</v>
      </c>
      <c r="F171" s="48" t="str">
        <f ca="1">_xlfn.IFNA(INDEX(Inputs!C:C, MATCH(Results!D171, Inputs!B:B, FALSE)), "-")</f>
        <v>-</v>
      </c>
    </row>
    <row r="172" spans="4:6" ht="15" hidden="1" customHeight="1" outlineLevel="1" x14ac:dyDescent="0.15">
      <c r="D172" s="48">
        <f t="shared" si="2"/>
        <v>141</v>
      </c>
      <c r="E172" s="52" t="str">
        <f ca="1">IF(_xlfn.IFNA(INDEX(Inputs!L:L, MATCH(Results!D172, Inputs!B:B, FALSE)), "-") = 1, "Yes", "No")</f>
        <v>No</v>
      </c>
      <c r="F172" s="48" t="str">
        <f ca="1">_xlfn.IFNA(INDEX(Inputs!C:C, MATCH(Results!D172, Inputs!B:B, FALSE)), "-")</f>
        <v>-</v>
      </c>
    </row>
    <row r="173" spans="4:6" ht="15" hidden="1" customHeight="1" outlineLevel="1" x14ac:dyDescent="0.15">
      <c r="D173" s="48">
        <f t="shared" si="2"/>
        <v>142</v>
      </c>
      <c r="E173" s="52" t="str">
        <f ca="1">IF(_xlfn.IFNA(INDEX(Inputs!L:L, MATCH(Results!D173, Inputs!B:B, FALSE)), "-") = 1, "Yes", "No")</f>
        <v>No</v>
      </c>
      <c r="F173" s="48" t="str">
        <f ca="1">_xlfn.IFNA(INDEX(Inputs!C:C, MATCH(Results!D173, Inputs!B:B, FALSE)), "-")</f>
        <v>-</v>
      </c>
    </row>
    <row r="174" spans="4:6" ht="15" hidden="1" customHeight="1" outlineLevel="1" x14ac:dyDescent="0.15">
      <c r="D174" s="48">
        <f t="shared" si="2"/>
        <v>143</v>
      </c>
      <c r="E174" s="52" t="str">
        <f ca="1">IF(_xlfn.IFNA(INDEX(Inputs!L:L, MATCH(Results!D174, Inputs!B:B, FALSE)), "-") = 1, "Yes", "No")</f>
        <v>No</v>
      </c>
      <c r="F174" s="48" t="str">
        <f ca="1">_xlfn.IFNA(INDEX(Inputs!C:C, MATCH(Results!D174, Inputs!B:B, FALSE)), "-")</f>
        <v>-</v>
      </c>
    </row>
    <row r="175" spans="4:6" ht="15" hidden="1" customHeight="1" outlineLevel="1" x14ac:dyDescent="0.15">
      <c r="D175" s="48">
        <f t="shared" si="2"/>
        <v>144</v>
      </c>
      <c r="E175" s="52" t="str">
        <f ca="1">IF(_xlfn.IFNA(INDEX(Inputs!L:L, MATCH(Results!D175, Inputs!B:B, FALSE)), "-") = 1, "Yes", "No")</f>
        <v>No</v>
      </c>
      <c r="F175" s="48" t="str">
        <f ca="1">_xlfn.IFNA(INDEX(Inputs!C:C, MATCH(Results!D175, Inputs!B:B, FALSE)), "-")</f>
        <v>-</v>
      </c>
    </row>
    <row r="176" spans="4:6" ht="15" hidden="1" customHeight="1" outlineLevel="1" x14ac:dyDescent="0.15">
      <c r="D176" s="48">
        <f t="shared" si="2"/>
        <v>145</v>
      </c>
      <c r="E176" s="52" t="str">
        <f ca="1">IF(_xlfn.IFNA(INDEX(Inputs!L:L, MATCH(Results!D176, Inputs!B:B, FALSE)), "-") = 1, "Yes", "No")</f>
        <v>No</v>
      </c>
      <c r="F176" s="48" t="str">
        <f ca="1">_xlfn.IFNA(INDEX(Inputs!C:C, MATCH(Results!D176, Inputs!B:B, FALSE)), "-")</f>
        <v>-</v>
      </c>
    </row>
    <row r="177" spans="4:6" ht="15" hidden="1" customHeight="1" outlineLevel="1" x14ac:dyDescent="0.15">
      <c r="D177" s="48">
        <f t="shared" si="2"/>
        <v>146</v>
      </c>
      <c r="E177" s="52" t="str">
        <f ca="1">IF(_xlfn.IFNA(INDEX(Inputs!L:L, MATCH(Results!D177, Inputs!B:B, FALSE)), "-") = 1, "Yes", "No")</f>
        <v>No</v>
      </c>
      <c r="F177" s="48" t="str">
        <f ca="1">_xlfn.IFNA(INDEX(Inputs!C:C, MATCH(Results!D177, Inputs!B:B, FALSE)), "-")</f>
        <v>-</v>
      </c>
    </row>
    <row r="178" spans="4:6" ht="15" hidden="1" customHeight="1" outlineLevel="1" x14ac:dyDescent="0.15">
      <c r="D178" s="48">
        <f t="shared" si="2"/>
        <v>147</v>
      </c>
      <c r="E178" s="52" t="str">
        <f ca="1">IF(_xlfn.IFNA(INDEX(Inputs!L:L, MATCH(Results!D178, Inputs!B:B, FALSE)), "-") = 1, "Yes", "No")</f>
        <v>No</v>
      </c>
      <c r="F178" s="48" t="str">
        <f ca="1">_xlfn.IFNA(INDEX(Inputs!C:C, MATCH(Results!D178, Inputs!B:B, FALSE)), "-")</f>
        <v>-</v>
      </c>
    </row>
    <row r="179" spans="4:6" ht="15" hidden="1" customHeight="1" outlineLevel="1" x14ac:dyDescent="0.15">
      <c r="D179" s="48">
        <f t="shared" si="2"/>
        <v>148</v>
      </c>
      <c r="E179" s="52" t="str">
        <f ca="1">IF(_xlfn.IFNA(INDEX(Inputs!L:L, MATCH(Results!D179, Inputs!B:B, FALSE)), "-") = 1, "Yes", "No")</f>
        <v>No</v>
      </c>
      <c r="F179" s="48" t="str">
        <f ca="1">_xlfn.IFNA(INDEX(Inputs!C:C, MATCH(Results!D179, Inputs!B:B, FALSE)), "-")</f>
        <v>-</v>
      </c>
    </row>
    <row r="180" spans="4:6" ht="15" hidden="1" customHeight="1" outlineLevel="1" x14ac:dyDescent="0.15">
      <c r="D180" s="48">
        <f t="shared" si="2"/>
        <v>149</v>
      </c>
      <c r="E180" s="52" t="str">
        <f ca="1">IF(_xlfn.IFNA(INDEX(Inputs!L:L, MATCH(Results!D180, Inputs!B:B, FALSE)), "-") = 1, "Yes", "No")</f>
        <v>No</v>
      </c>
      <c r="F180" s="48" t="str">
        <f ca="1">_xlfn.IFNA(INDEX(Inputs!C:C, MATCH(Results!D180, Inputs!B:B, FALSE)), "-")</f>
        <v>-</v>
      </c>
    </row>
    <row r="181" spans="4:6" ht="15" hidden="1" customHeight="1" outlineLevel="1" x14ac:dyDescent="0.15">
      <c r="D181" s="48">
        <f t="shared" si="2"/>
        <v>150</v>
      </c>
      <c r="E181" s="52" t="str">
        <f ca="1">IF(_xlfn.IFNA(INDEX(Inputs!L:L, MATCH(Results!D181, Inputs!B:B, FALSE)), "-") = 1, "Yes", "No")</f>
        <v>No</v>
      </c>
      <c r="F181" s="48" t="str">
        <f ca="1">_xlfn.IFNA(INDEX(Inputs!C:C, MATCH(Results!D181, Inputs!B:B, FALSE)), "-")</f>
        <v>-</v>
      </c>
    </row>
    <row r="182" spans="4:6" ht="15" hidden="1" customHeight="1" outlineLevel="1" x14ac:dyDescent="0.15">
      <c r="D182" s="52" t="str">
        <f ca="1">IF(MAX(Inputs!B:B)&gt;D181, "This list is truncated", "-")</f>
        <v>-</v>
      </c>
      <c r="E182" s="52"/>
      <c r="F182" s="48"/>
    </row>
    <row r="183" spans="4:6" x14ac:dyDescent="0.15"/>
  </sheetData>
  <sheetProtection sheet="1" objects="1" scenarios="1" formatRows="0"/>
  <conditionalFormatting sqref="A1:O1">
    <cfRule type="expression" dxfId="1" priority="1">
      <formula>COUNTIF(#REF!,"&gt;0")</formula>
    </cfRule>
  </conditionalFormatting>
  <conditionalFormatting sqref="D32:M181">
    <cfRule type="expression" dxfId="0" priority="4">
      <formula>($E32&lt;&gt;"Yes")</formula>
    </cfRule>
  </conditionalFormatting>
  <conditionalFormatting sqref="I26:L26">
    <cfRule type="iconSet" priority="5">
      <iconSet>
        <cfvo type="percent" val="0"/>
        <cfvo type="num" val="0"/>
        <cfvo type="num" val="0" gte="0"/>
      </iconSet>
    </cfRule>
  </conditionalFormatting>
  <conditionalFormatting sqref="J26:L26">
    <cfRule type="iconSet" priority="6">
      <iconSet>
        <cfvo type="percent" val="0"/>
        <cfvo type="num" val="0"/>
        <cfvo type="num" val="0" gte="0"/>
      </iconSet>
    </cfRule>
  </conditionalFormatting>
  <dataValidations count="1">
    <dataValidation type="list" allowBlank="1" showInputMessage="1" showErrorMessage="1" sqref="F10" xr:uid="{6B2E3260-4E3C-44A1-988E-1A7F4B9905BF}">
      <formula1>WorkerTypes</formula1>
    </dataValidation>
  </dataValidations>
  <pageMargins left="0.70866141732283472" right="0.70866141732283472" top="0.74803149606299213" bottom="0.74803149606299213" header="0.31496062992125984" footer="0.31496062992125984"/>
  <pageSetup paperSize="9" scale="86" fitToHeight="0" orientation="landscape" r:id="rId1"/>
  <headerFooter>
    <oddHeader>&amp;F</oddHeader>
    <oddFooter>&amp;L&amp;P of &amp;N&amp;C&amp;A&amp;R&amp;D &amp;T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BC6B77AF-0635-40AB-BB01-F81051A4EADF}">
          <x14:formula1>
            <xm:f>Technical!$G$6:$G$192</xm:f>
          </x14:formula1>
          <xm:sqref>H10</xm:sqref>
        </x14:dataValidation>
        <x14:dataValidation type="list" allowBlank="1" showInputMessage="1" showErrorMessage="1" xr:uid="{35C84FC3-829F-4CD4-B7E0-3A789CDE9459}">
          <x14:formula1>
            <xm:f>Technical!$R$6:$R$8</xm:f>
          </x14:formula1>
          <xm:sqref>M3</xm:sqref>
        </x14:dataValidation>
      </x14:dataValidations>
    </ext>
    <ext xmlns:x14="http://schemas.microsoft.com/office/spreadsheetml/2009/9/main" uri="{05C60535-1F16-4fd2-B633-F4F36F0B64E0}">
      <x14:sparklineGroups xmlns:xm="http://schemas.microsoft.com/office/excel/2006/main">
        <x14:sparklineGroup manualMax="0" manualMin="0" displayEmptyCellsAs="gap" xr2:uid="{5B37F66E-0D3E-4B01-92F4-EC24908074A3}">
          <x14:colorSeries rgb="FF376092"/>
          <x14:colorNegative rgb="FFD00000"/>
          <x14:colorAxis rgb="FF000000"/>
          <x14:colorMarkers rgb="FFD00000"/>
          <x14:colorFirst rgb="FFD00000"/>
          <x14:colorLast rgb="FFD00000"/>
          <x14:colorHigh rgb="FFD00000"/>
          <x14:colorLow rgb="FFD00000"/>
          <x14:sparklines>
            <x14:sparkline>
              <xm:f>Results!H26:L26</xm:f>
              <xm:sqref>M26</xm:sqref>
            </x14:sparkline>
            <x14:sparkline>
              <xm:f>Results!H20:L20</xm:f>
              <xm:sqref>M20</xm:sqref>
            </x14:sparkline>
            <x14:sparkline>
              <xm:f>Results!H16:L16</xm:f>
              <xm:sqref>M16</xm:sqref>
            </x14:sparkline>
            <x14:sparkline>
              <xm:f>Results!H14:L14</xm:f>
              <xm:sqref>M14</xm:sqref>
            </x14:sparkline>
            <x14:sparkline>
              <xm:f>Results!H24:L24</xm:f>
              <xm:sqref>M24</xm:sqref>
            </x14:sparkline>
            <x14:sparkline>
              <xm:f>Results!H22:L22</xm:f>
              <xm:sqref>M22</xm:sqref>
            </x14:sparkline>
            <x14:sparkline>
              <xm:f>Results!H18:L18</xm:f>
              <xm:sqref>M18</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8C04-3F56-4E8C-BA87-ACFDAE23A6B3}">
  <sheetPr codeName="Sheet6"/>
  <dimension ref="A1:AE192"/>
  <sheetViews>
    <sheetView showGridLines="0" workbookViewId="0">
      <pane ySplit="1" topLeftCell="A2" activePane="bottomLeft" state="frozen"/>
      <selection pane="bottomLeft" activeCell="M18" sqref="M18"/>
    </sheetView>
  </sheetViews>
  <sheetFormatPr baseColWidth="10" defaultColWidth="0" defaultRowHeight="13" x14ac:dyDescent="0.15"/>
  <cols>
    <col min="1" max="2" width="3.1640625" customWidth="1"/>
    <col min="3" max="3" width="27.5" bestFit="1" customWidth="1"/>
    <col min="4" max="4" width="31.33203125" bestFit="1" customWidth="1"/>
    <col min="5" max="5" width="29" bestFit="1" customWidth="1"/>
    <col min="6" max="6" width="10.5" bestFit="1" customWidth="1"/>
    <col min="7" max="7" width="18.5" bestFit="1" customWidth="1"/>
    <col min="8" max="8" width="3.5" customWidth="1"/>
    <col min="9" max="9" width="21.1640625" customWidth="1"/>
    <col min="10" max="10" width="3.33203125" customWidth="1"/>
    <col min="11" max="11" width="19.6640625" customWidth="1"/>
    <col min="12" max="12" width="3.33203125" customWidth="1"/>
    <col min="13" max="13" width="25.83203125" customWidth="1"/>
    <col min="14" max="14" width="3.33203125" customWidth="1"/>
    <col min="15" max="15" width="26.83203125" customWidth="1"/>
    <col min="16" max="19" width="9.1640625" customWidth="1"/>
    <col min="20" max="20" width="15.6640625" customWidth="1"/>
    <col min="21" max="21" width="1.83203125" customWidth="1"/>
    <col min="22" max="31" width="0" hidden="1" customWidth="1"/>
    <col min="32" max="16384" width="9.1640625" hidden="1"/>
  </cols>
  <sheetData>
    <row r="1" spans="1:21" ht="25.5" customHeight="1" thickBot="1" x14ac:dyDescent="0.3">
      <c r="A1" s="81" t="s">
        <v>225</v>
      </c>
      <c r="B1" s="81"/>
      <c r="C1" s="80"/>
      <c r="D1" s="80"/>
      <c r="E1" s="80"/>
      <c r="F1" s="80"/>
      <c r="G1" s="80"/>
      <c r="H1" s="80"/>
      <c r="I1" s="80"/>
      <c r="J1" s="80"/>
      <c r="K1" s="80"/>
      <c r="L1" s="80"/>
      <c r="M1" s="80"/>
      <c r="N1" s="80"/>
      <c r="O1" s="80"/>
      <c r="P1" s="80"/>
      <c r="Q1" s="80"/>
      <c r="R1" s="80"/>
      <c r="S1" s="80"/>
      <c r="T1" s="80"/>
      <c r="U1" s="80"/>
    </row>
    <row r="2" spans="1:21" ht="14" thickTop="1" x14ac:dyDescent="0.15"/>
    <row r="5" spans="1:21" ht="18" thickBot="1" x14ac:dyDescent="0.2">
      <c r="C5" s="82" t="s">
        <v>0</v>
      </c>
      <c r="D5" s="82" t="s">
        <v>242</v>
      </c>
      <c r="E5" s="82" t="s">
        <v>243</v>
      </c>
      <c r="F5" s="82" t="s">
        <v>244</v>
      </c>
      <c r="G5" s="82" t="s">
        <v>217</v>
      </c>
      <c r="I5" s="82" t="s">
        <v>245</v>
      </c>
      <c r="K5" s="82" t="s">
        <v>262</v>
      </c>
      <c r="M5" s="82" t="s">
        <v>263</v>
      </c>
      <c r="O5" s="82" t="s">
        <v>22</v>
      </c>
      <c r="P5" s="3"/>
      <c r="R5" s="82" t="s">
        <v>274</v>
      </c>
      <c r="S5" s="82" t="s">
        <v>275</v>
      </c>
      <c r="T5" s="82" t="s">
        <v>273</v>
      </c>
    </row>
    <row r="6" spans="1:21" x14ac:dyDescent="0.15">
      <c r="C6" s="26" t="s">
        <v>23</v>
      </c>
      <c r="D6">
        <f>IF(COUNTIF(Inputs!J:J, C6)=0,0, 1)</f>
        <v>0</v>
      </c>
      <c r="E6">
        <f>SUM(D$6:D6)*D6</f>
        <v>0</v>
      </c>
      <c r="F6" s="11">
        <v>1</v>
      </c>
      <c r="G6" t="str">
        <f t="shared" ref="G6:G37" si="0">_xlfn.IFNA(INDEX(Countries, MATCH(F6, $E$6:$E$192, FALSE)), "-")</f>
        <v>-</v>
      </c>
      <c r="I6" s="26" t="s">
        <v>206</v>
      </c>
      <c r="K6" s="26" t="s">
        <v>210</v>
      </c>
      <c r="M6" s="26" t="s">
        <v>279</v>
      </c>
      <c r="O6" t="s">
        <v>16</v>
      </c>
      <c r="P6" s="26" t="s">
        <v>7</v>
      </c>
      <c r="R6" s="26" t="s">
        <v>272</v>
      </c>
      <c r="S6" s="26" t="str">
        <f>ReportingCurrencyUnitLables</f>
        <v>USD 000s</v>
      </c>
      <c r="T6" s="26">
        <v>1</v>
      </c>
    </row>
    <row r="7" spans="1:21" x14ac:dyDescent="0.15">
      <c r="C7" s="26" t="s">
        <v>24</v>
      </c>
      <c r="D7">
        <f>IF(COUNTIF(Inputs!J:J, C7)=0,0, 1)</f>
        <v>0</v>
      </c>
      <c r="E7">
        <f>SUM(D$6:D7)*D7</f>
        <v>0</v>
      </c>
      <c r="F7">
        <f t="shared" ref="F7:F70" si="1">F6+1</f>
        <v>2</v>
      </c>
      <c r="G7" t="str">
        <f t="shared" si="0"/>
        <v>-</v>
      </c>
      <c r="I7" s="26" t="s">
        <v>207</v>
      </c>
      <c r="K7" s="26" t="s">
        <v>211</v>
      </c>
      <c r="M7" s="26" t="s">
        <v>276</v>
      </c>
      <c r="O7" t="s">
        <v>212</v>
      </c>
      <c r="P7" s="27" t="s">
        <v>213</v>
      </c>
      <c r="R7" s="26" t="s">
        <v>270</v>
      </c>
      <c r="S7" s="26" t="str">
        <f>ReportingCurrency &amp; " mn"</f>
        <v>USD mn</v>
      </c>
      <c r="T7" s="26">
        <f>1/1000</f>
        <v>1E-3</v>
      </c>
    </row>
    <row r="8" spans="1:21" x14ac:dyDescent="0.15">
      <c r="C8" s="26" t="s">
        <v>25</v>
      </c>
      <c r="D8">
        <f>IF(COUNTIF(Inputs!J:J, C8)=0,0, 1)</f>
        <v>0</v>
      </c>
      <c r="E8">
        <f>SUM(D$6:D8)*D8</f>
        <v>0</v>
      </c>
      <c r="F8">
        <f t="shared" si="1"/>
        <v>3</v>
      </c>
      <c r="G8" t="str">
        <f t="shared" si="0"/>
        <v>-</v>
      </c>
      <c r="I8" s="26" t="s">
        <v>208</v>
      </c>
      <c r="M8" s="26" t="s">
        <v>322</v>
      </c>
      <c r="O8" t="s">
        <v>214</v>
      </c>
      <c r="P8" t="str">
        <f>P6 &amp; " " &amp; P7</f>
        <v>USD 000s</v>
      </c>
      <c r="R8" s="26" t="s">
        <v>271</v>
      </c>
      <c r="S8" s="26" t="str">
        <f>ReportingCurrency &amp; " bn"</f>
        <v>USD bn</v>
      </c>
      <c r="T8" s="26">
        <f>1/1000000</f>
        <v>9.9999999999999995E-7</v>
      </c>
    </row>
    <row r="9" spans="1:21" x14ac:dyDescent="0.15">
      <c r="C9" s="26" t="s">
        <v>26</v>
      </c>
      <c r="D9">
        <f>IF(COUNTIF(Inputs!J:J, C9)=0,0, 1)</f>
        <v>0</v>
      </c>
      <c r="E9">
        <f>SUM(D$6:D9)*D9</f>
        <v>0</v>
      </c>
      <c r="F9">
        <f t="shared" si="1"/>
        <v>4</v>
      </c>
      <c r="G9" t="str">
        <f t="shared" si="0"/>
        <v>-</v>
      </c>
      <c r="M9" s="26" t="s">
        <v>323</v>
      </c>
      <c r="R9" t="str">
        <f>Results!M3</f>
        <v>Thousands</v>
      </c>
      <c r="S9" t="str">
        <f>INDEX(DisplayOptionUnit, MATCH(R9, DisplayOption, FALSE))</f>
        <v>USD 000s</v>
      </c>
      <c r="T9">
        <f>INDEX(DisplayOptionConversion, MATCH(R9, DisplayOption, FALSE))</f>
        <v>1</v>
      </c>
    </row>
    <row r="10" spans="1:21" x14ac:dyDescent="0.15">
      <c r="C10" s="26" t="s">
        <v>27</v>
      </c>
      <c r="D10">
        <f>IF(COUNTIF(Inputs!J:J, C10)=0,0, 1)</f>
        <v>0</v>
      </c>
      <c r="E10">
        <f>SUM(D$6:D10)*D10</f>
        <v>0</v>
      </c>
      <c r="F10">
        <f t="shared" si="1"/>
        <v>5</v>
      </c>
      <c r="G10" t="str">
        <f t="shared" si="0"/>
        <v>-</v>
      </c>
      <c r="M10" s="26" t="s">
        <v>320</v>
      </c>
    </row>
    <row r="11" spans="1:21" x14ac:dyDescent="0.15">
      <c r="C11" s="26" t="s">
        <v>28</v>
      </c>
      <c r="D11">
        <f>IF(COUNTIF(Inputs!J:J, C11)=0,0, 1)</f>
        <v>0</v>
      </c>
      <c r="E11">
        <f>SUM(D$6:D11)*D11</f>
        <v>0</v>
      </c>
      <c r="F11">
        <f t="shared" si="1"/>
        <v>6</v>
      </c>
      <c r="G11" t="str">
        <f t="shared" si="0"/>
        <v>-</v>
      </c>
      <c r="M11" s="26" t="s">
        <v>277</v>
      </c>
    </row>
    <row r="12" spans="1:21" x14ac:dyDescent="0.15">
      <c r="C12" s="26" t="s">
        <v>29</v>
      </c>
      <c r="D12">
        <f>IF(COUNTIF(Inputs!J:J, C12)=0,0, 1)</f>
        <v>0</v>
      </c>
      <c r="E12">
        <f>SUM(D$6:D12)*D12</f>
        <v>0</v>
      </c>
      <c r="F12">
        <f t="shared" si="1"/>
        <v>7</v>
      </c>
      <c r="G12" t="str">
        <f t="shared" si="0"/>
        <v>-</v>
      </c>
      <c r="M12" s="26" t="s">
        <v>278</v>
      </c>
    </row>
    <row r="13" spans="1:21" x14ac:dyDescent="0.15">
      <c r="C13" s="26" t="s">
        <v>21</v>
      </c>
      <c r="D13">
        <f>IF(COUNTIF(Inputs!J:J, C13)=0,0, 1)</f>
        <v>0</v>
      </c>
      <c r="E13">
        <f>SUM(D$6:D13)*D13</f>
        <v>0</v>
      </c>
      <c r="F13">
        <f t="shared" si="1"/>
        <v>8</v>
      </c>
      <c r="G13" t="str">
        <f t="shared" si="0"/>
        <v>-</v>
      </c>
      <c r="M13" s="26" t="s">
        <v>261</v>
      </c>
    </row>
    <row r="14" spans="1:21" x14ac:dyDescent="0.15">
      <c r="C14" s="26" t="s">
        <v>12</v>
      </c>
      <c r="D14">
        <f>IF(COUNTIF(Inputs!J:J, C14)=0,0, 1)</f>
        <v>0</v>
      </c>
      <c r="E14">
        <f>SUM(D$6:D14)*D14</f>
        <v>0</v>
      </c>
      <c r="F14">
        <f t="shared" si="1"/>
        <v>9</v>
      </c>
      <c r="G14" t="str">
        <f t="shared" si="0"/>
        <v>-</v>
      </c>
    </row>
    <row r="15" spans="1:21" x14ac:dyDescent="0.15">
      <c r="C15" s="26" t="s">
        <v>30</v>
      </c>
      <c r="D15">
        <f>IF(COUNTIF(Inputs!J:J, C15)=0,0, 1)</f>
        <v>0</v>
      </c>
      <c r="E15">
        <f>SUM(D$6:D15)*D15</f>
        <v>0</v>
      </c>
      <c r="F15">
        <f t="shared" si="1"/>
        <v>10</v>
      </c>
      <c r="G15" t="str">
        <f t="shared" si="0"/>
        <v>-</v>
      </c>
    </row>
    <row r="16" spans="1:21" x14ac:dyDescent="0.15">
      <c r="C16" s="26" t="s">
        <v>31</v>
      </c>
      <c r="D16">
        <f>IF(COUNTIF(Inputs!J:J, C16)=0,0, 1)</f>
        <v>0</v>
      </c>
      <c r="E16">
        <f>SUM(D$6:D16)*D16</f>
        <v>0</v>
      </c>
      <c r="F16">
        <f t="shared" si="1"/>
        <v>11</v>
      </c>
      <c r="G16" t="str">
        <f t="shared" si="0"/>
        <v>-</v>
      </c>
    </row>
    <row r="17" spans="3:7" x14ac:dyDescent="0.15">
      <c r="C17" s="26" t="s">
        <v>32</v>
      </c>
      <c r="D17">
        <f>IF(COUNTIF(Inputs!J:J, C17)=0,0, 1)</f>
        <v>0</v>
      </c>
      <c r="E17">
        <f>SUM(D$6:D17)*D17</f>
        <v>0</v>
      </c>
      <c r="F17">
        <f t="shared" si="1"/>
        <v>12</v>
      </c>
      <c r="G17" t="str">
        <f t="shared" si="0"/>
        <v>-</v>
      </c>
    </row>
    <row r="18" spans="3:7" x14ac:dyDescent="0.15">
      <c r="C18" s="26" t="s">
        <v>33</v>
      </c>
      <c r="D18">
        <f>IF(COUNTIF(Inputs!J:J, C18)=0,0, 1)</f>
        <v>0</v>
      </c>
      <c r="E18">
        <f>SUM(D$6:D18)*D18</f>
        <v>0</v>
      </c>
      <c r="F18">
        <f t="shared" si="1"/>
        <v>13</v>
      </c>
      <c r="G18" t="str">
        <f t="shared" si="0"/>
        <v>-</v>
      </c>
    </row>
    <row r="19" spans="3:7" x14ac:dyDescent="0.15">
      <c r="C19" s="26" t="s">
        <v>34</v>
      </c>
      <c r="D19">
        <f>IF(COUNTIF(Inputs!J:J, C19)=0,0, 1)</f>
        <v>0</v>
      </c>
      <c r="E19">
        <f>SUM(D$6:D19)*D19</f>
        <v>0</v>
      </c>
      <c r="F19">
        <f t="shared" si="1"/>
        <v>14</v>
      </c>
      <c r="G19" t="str">
        <f t="shared" si="0"/>
        <v>-</v>
      </c>
    </row>
    <row r="20" spans="3:7" x14ac:dyDescent="0.15">
      <c r="C20" s="26" t="s">
        <v>35</v>
      </c>
      <c r="D20">
        <f>IF(COUNTIF(Inputs!J:J, C20)=0,0, 1)</f>
        <v>0</v>
      </c>
      <c r="E20">
        <f>SUM(D$6:D20)*D20</f>
        <v>0</v>
      </c>
      <c r="F20">
        <f t="shared" si="1"/>
        <v>15</v>
      </c>
      <c r="G20" t="str">
        <f t="shared" si="0"/>
        <v>-</v>
      </c>
    </row>
    <row r="21" spans="3:7" x14ac:dyDescent="0.15">
      <c r="C21" s="26" t="s">
        <v>36</v>
      </c>
      <c r="D21">
        <f>IF(COUNTIF(Inputs!J:J, C21)=0,0, 1)</f>
        <v>0</v>
      </c>
      <c r="E21">
        <f>SUM(D$6:D21)*D21</f>
        <v>0</v>
      </c>
      <c r="F21">
        <f t="shared" si="1"/>
        <v>16</v>
      </c>
      <c r="G21" t="str">
        <f t="shared" si="0"/>
        <v>-</v>
      </c>
    </row>
    <row r="22" spans="3:7" x14ac:dyDescent="0.15">
      <c r="C22" s="26" t="s">
        <v>37</v>
      </c>
      <c r="D22">
        <f>IF(COUNTIF(Inputs!J:J, C22)=0,0, 1)</f>
        <v>0</v>
      </c>
      <c r="E22">
        <f>SUM(D$6:D22)*D22</f>
        <v>0</v>
      </c>
      <c r="F22">
        <f t="shared" si="1"/>
        <v>17</v>
      </c>
      <c r="G22" t="str">
        <f t="shared" si="0"/>
        <v>-</v>
      </c>
    </row>
    <row r="23" spans="3:7" x14ac:dyDescent="0.15">
      <c r="C23" s="26" t="s">
        <v>38</v>
      </c>
      <c r="D23">
        <f>IF(COUNTIF(Inputs!J:J, C23)=0,0, 1)</f>
        <v>0</v>
      </c>
      <c r="E23">
        <f>SUM(D$6:D23)*D23</f>
        <v>0</v>
      </c>
      <c r="F23">
        <f t="shared" si="1"/>
        <v>18</v>
      </c>
      <c r="G23" t="str">
        <f t="shared" si="0"/>
        <v>-</v>
      </c>
    </row>
    <row r="24" spans="3:7" x14ac:dyDescent="0.15">
      <c r="C24" s="26" t="s">
        <v>39</v>
      </c>
      <c r="D24">
        <f>IF(COUNTIF(Inputs!J:J, C24)=0,0, 1)</f>
        <v>0</v>
      </c>
      <c r="E24">
        <f>SUM(D$6:D24)*D24</f>
        <v>0</v>
      </c>
      <c r="F24">
        <f t="shared" si="1"/>
        <v>19</v>
      </c>
      <c r="G24" t="str">
        <f t="shared" si="0"/>
        <v>-</v>
      </c>
    </row>
    <row r="25" spans="3:7" x14ac:dyDescent="0.15">
      <c r="C25" s="26" t="s">
        <v>40</v>
      </c>
      <c r="D25">
        <f>IF(COUNTIF(Inputs!J:J, C25)=0,0, 1)</f>
        <v>0</v>
      </c>
      <c r="E25">
        <f>SUM(D$6:D25)*D25</f>
        <v>0</v>
      </c>
      <c r="F25">
        <f t="shared" si="1"/>
        <v>20</v>
      </c>
      <c r="G25" t="str">
        <f t="shared" si="0"/>
        <v>-</v>
      </c>
    </row>
    <row r="26" spans="3:7" x14ac:dyDescent="0.15">
      <c r="C26" s="26" t="s">
        <v>41</v>
      </c>
      <c r="D26">
        <f>IF(COUNTIF(Inputs!J:J, C26)=0,0, 1)</f>
        <v>0</v>
      </c>
      <c r="E26">
        <f>SUM(D$6:D26)*D26</f>
        <v>0</v>
      </c>
      <c r="F26">
        <f t="shared" si="1"/>
        <v>21</v>
      </c>
      <c r="G26" t="str">
        <f t="shared" si="0"/>
        <v>-</v>
      </c>
    </row>
    <row r="27" spans="3:7" x14ac:dyDescent="0.15">
      <c r="C27" s="26" t="s">
        <v>42</v>
      </c>
      <c r="D27">
        <f>IF(COUNTIF(Inputs!J:J, C27)=0,0, 1)</f>
        <v>0</v>
      </c>
      <c r="E27">
        <f>SUM(D$6:D27)*D27</f>
        <v>0</v>
      </c>
      <c r="F27">
        <f t="shared" si="1"/>
        <v>22</v>
      </c>
      <c r="G27" t="str">
        <f t="shared" si="0"/>
        <v>-</v>
      </c>
    </row>
    <row r="28" spans="3:7" x14ac:dyDescent="0.15">
      <c r="C28" s="26" t="s">
        <v>43</v>
      </c>
      <c r="D28">
        <f>IF(COUNTIF(Inputs!J:J, C28)=0,0, 1)</f>
        <v>0</v>
      </c>
      <c r="E28">
        <f>SUM(D$6:D28)*D28</f>
        <v>0</v>
      </c>
      <c r="F28">
        <f t="shared" si="1"/>
        <v>23</v>
      </c>
      <c r="G28" t="str">
        <f t="shared" si="0"/>
        <v>-</v>
      </c>
    </row>
    <row r="29" spans="3:7" x14ac:dyDescent="0.15">
      <c r="C29" s="26" t="s">
        <v>44</v>
      </c>
      <c r="D29">
        <f>IF(COUNTIF(Inputs!J:J, C29)=0,0, 1)</f>
        <v>0</v>
      </c>
      <c r="E29">
        <f>SUM(D$6:D29)*D29</f>
        <v>0</v>
      </c>
      <c r="F29">
        <f t="shared" si="1"/>
        <v>24</v>
      </c>
      <c r="G29" t="str">
        <f t="shared" si="0"/>
        <v>-</v>
      </c>
    </row>
    <row r="30" spans="3:7" x14ac:dyDescent="0.15">
      <c r="C30" s="26" t="s">
        <v>45</v>
      </c>
      <c r="D30">
        <f>IF(COUNTIF(Inputs!J:J, C30)=0,0, 1)</f>
        <v>0</v>
      </c>
      <c r="E30">
        <f>SUM(D$6:D30)*D30</f>
        <v>0</v>
      </c>
      <c r="F30">
        <f t="shared" si="1"/>
        <v>25</v>
      </c>
      <c r="G30" t="str">
        <f t="shared" si="0"/>
        <v>-</v>
      </c>
    </row>
    <row r="31" spans="3:7" x14ac:dyDescent="0.15">
      <c r="C31" s="26" t="s">
        <v>46</v>
      </c>
      <c r="D31">
        <f>IF(COUNTIF(Inputs!J:J, C31)=0,0, 1)</f>
        <v>0</v>
      </c>
      <c r="E31">
        <f>SUM(D$6:D31)*D31</f>
        <v>0</v>
      </c>
      <c r="F31">
        <f t="shared" si="1"/>
        <v>26</v>
      </c>
      <c r="G31" t="str">
        <f t="shared" si="0"/>
        <v>-</v>
      </c>
    </row>
    <row r="32" spans="3:7" x14ac:dyDescent="0.15">
      <c r="C32" s="26" t="s">
        <v>47</v>
      </c>
      <c r="D32">
        <f>IF(COUNTIF(Inputs!J:J, C32)=0,0, 1)</f>
        <v>0</v>
      </c>
      <c r="E32">
        <f>SUM(D$6:D32)*D32</f>
        <v>0</v>
      </c>
      <c r="F32">
        <f t="shared" si="1"/>
        <v>27</v>
      </c>
      <c r="G32" t="str">
        <f t="shared" si="0"/>
        <v>-</v>
      </c>
    </row>
    <row r="33" spans="3:7" x14ac:dyDescent="0.15">
      <c r="C33" s="26" t="s">
        <v>48</v>
      </c>
      <c r="D33">
        <f>IF(COUNTIF(Inputs!J:J, C33)=0,0, 1)</f>
        <v>0</v>
      </c>
      <c r="E33">
        <f>SUM(D$6:D33)*D33</f>
        <v>0</v>
      </c>
      <c r="F33">
        <f t="shared" si="1"/>
        <v>28</v>
      </c>
      <c r="G33" t="str">
        <f t="shared" si="0"/>
        <v>-</v>
      </c>
    </row>
    <row r="34" spans="3:7" x14ac:dyDescent="0.15">
      <c r="C34" s="26" t="s">
        <v>49</v>
      </c>
      <c r="D34">
        <f>IF(COUNTIF(Inputs!J:J, C34)=0,0, 1)</f>
        <v>0</v>
      </c>
      <c r="E34">
        <f>SUM(D$6:D34)*D34</f>
        <v>0</v>
      </c>
      <c r="F34">
        <f t="shared" si="1"/>
        <v>29</v>
      </c>
      <c r="G34" t="str">
        <f t="shared" si="0"/>
        <v>-</v>
      </c>
    </row>
    <row r="35" spans="3:7" x14ac:dyDescent="0.15">
      <c r="C35" s="26" t="s">
        <v>50</v>
      </c>
      <c r="D35">
        <f>IF(COUNTIF(Inputs!J:J, C35)=0,0, 1)</f>
        <v>0</v>
      </c>
      <c r="E35">
        <f>SUM(D$6:D35)*D35</f>
        <v>0</v>
      </c>
      <c r="F35">
        <f t="shared" si="1"/>
        <v>30</v>
      </c>
      <c r="G35" t="str">
        <f t="shared" si="0"/>
        <v>-</v>
      </c>
    </row>
    <row r="36" spans="3:7" x14ac:dyDescent="0.15">
      <c r="C36" s="26" t="s">
        <v>51</v>
      </c>
      <c r="D36">
        <f>IF(COUNTIF(Inputs!J:J, C36)=0,0, 1)</f>
        <v>0</v>
      </c>
      <c r="E36">
        <f>SUM(D$6:D36)*D36</f>
        <v>0</v>
      </c>
      <c r="F36">
        <f t="shared" si="1"/>
        <v>31</v>
      </c>
      <c r="G36" t="str">
        <f t="shared" si="0"/>
        <v>-</v>
      </c>
    </row>
    <row r="37" spans="3:7" x14ac:dyDescent="0.15">
      <c r="C37" s="26" t="s">
        <v>52</v>
      </c>
      <c r="D37">
        <f>IF(COUNTIF(Inputs!J:J, C37)=0,0, 1)</f>
        <v>0</v>
      </c>
      <c r="E37">
        <f>SUM(D$6:D37)*D37</f>
        <v>0</v>
      </c>
      <c r="F37">
        <f t="shared" si="1"/>
        <v>32</v>
      </c>
      <c r="G37" t="str">
        <f t="shared" si="0"/>
        <v>-</v>
      </c>
    </row>
    <row r="38" spans="3:7" x14ac:dyDescent="0.15">
      <c r="C38" s="26" t="s">
        <v>53</v>
      </c>
      <c r="D38">
        <f>IF(COUNTIF(Inputs!J:J, C38)=0,0, 1)</f>
        <v>0</v>
      </c>
      <c r="E38">
        <f>SUM(D$6:D38)*D38</f>
        <v>0</v>
      </c>
      <c r="F38">
        <f t="shared" si="1"/>
        <v>33</v>
      </c>
      <c r="G38" t="str">
        <f t="shared" ref="G38:G69" si="2">_xlfn.IFNA(INDEX(Countries, MATCH(F38, $E$6:$E$192, FALSE)), "-")</f>
        <v>-</v>
      </c>
    </row>
    <row r="39" spans="3:7" x14ac:dyDescent="0.15">
      <c r="C39" s="26" t="s">
        <v>54</v>
      </c>
      <c r="D39">
        <f>IF(COUNTIF(Inputs!J:J, C39)=0,0, 1)</f>
        <v>0</v>
      </c>
      <c r="E39">
        <f>SUM(D$6:D39)*D39</f>
        <v>0</v>
      </c>
      <c r="F39">
        <f t="shared" si="1"/>
        <v>34</v>
      </c>
      <c r="G39" t="str">
        <f t="shared" si="2"/>
        <v>-</v>
      </c>
    </row>
    <row r="40" spans="3:7" x14ac:dyDescent="0.15">
      <c r="C40" s="26" t="s">
        <v>55</v>
      </c>
      <c r="D40">
        <f>IF(COUNTIF(Inputs!J:J, C40)=0,0, 1)</f>
        <v>0</v>
      </c>
      <c r="E40">
        <f>SUM(D$6:D40)*D40</f>
        <v>0</v>
      </c>
      <c r="F40">
        <f t="shared" si="1"/>
        <v>35</v>
      </c>
      <c r="G40" t="str">
        <f t="shared" si="2"/>
        <v>-</v>
      </c>
    </row>
    <row r="41" spans="3:7" x14ac:dyDescent="0.15">
      <c r="C41" s="26" t="s">
        <v>56</v>
      </c>
      <c r="D41">
        <f>IF(COUNTIF(Inputs!J:J, C41)=0,0, 1)</f>
        <v>0</v>
      </c>
      <c r="E41">
        <f>SUM(D$6:D41)*D41</f>
        <v>0</v>
      </c>
      <c r="F41">
        <f t="shared" si="1"/>
        <v>36</v>
      </c>
      <c r="G41" t="str">
        <f t="shared" si="2"/>
        <v>-</v>
      </c>
    </row>
    <row r="42" spans="3:7" x14ac:dyDescent="0.15">
      <c r="C42" s="26" t="s">
        <v>57</v>
      </c>
      <c r="D42">
        <f>IF(COUNTIF(Inputs!J:J, C42)=0,0, 1)</f>
        <v>0</v>
      </c>
      <c r="E42">
        <f>SUM(D$6:D42)*D42</f>
        <v>0</v>
      </c>
      <c r="F42">
        <f t="shared" si="1"/>
        <v>37</v>
      </c>
      <c r="G42" t="str">
        <f t="shared" si="2"/>
        <v>-</v>
      </c>
    </row>
    <row r="43" spans="3:7" x14ac:dyDescent="0.15">
      <c r="C43" s="26" t="s">
        <v>58</v>
      </c>
      <c r="D43">
        <f>IF(COUNTIF(Inputs!J:J, C43)=0,0, 1)</f>
        <v>0</v>
      </c>
      <c r="E43">
        <f>SUM(D$6:D43)*D43</f>
        <v>0</v>
      </c>
      <c r="F43">
        <f t="shared" si="1"/>
        <v>38</v>
      </c>
      <c r="G43" t="str">
        <f t="shared" si="2"/>
        <v>-</v>
      </c>
    </row>
    <row r="44" spans="3:7" x14ac:dyDescent="0.15">
      <c r="C44" s="26" t="s">
        <v>59</v>
      </c>
      <c r="D44">
        <f>IF(COUNTIF(Inputs!J:J, C44)=0,0, 1)</f>
        <v>0</v>
      </c>
      <c r="E44">
        <f>SUM(D$6:D44)*D44</f>
        <v>0</v>
      </c>
      <c r="F44">
        <f t="shared" si="1"/>
        <v>39</v>
      </c>
      <c r="G44" t="str">
        <f t="shared" si="2"/>
        <v>-</v>
      </c>
    </row>
    <row r="45" spans="3:7" x14ac:dyDescent="0.15">
      <c r="C45" s="26" t="s">
        <v>60</v>
      </c>
      <c r="D45">
        <f>IF(COUNTIF(Inputs!J:J, C45)=0,0, 1)</f>
        <v>0</v>
      </c>
      <c r="E45">
        <f>SUM(D$6:D45)*D45</f>
        <v>0</v>
      </c>
      <c r="F45">
        <f t="shared" si="1"/>
        <v>40</v>
      </c>
      <c r="G45" t="str">
        <f t="shared" si="2"/>
        <v>-</v>
      </c>
    </row>
    <row r="46" spans="3:7" x14ac:dyDescent="0.15">
      <c r="C46" s="26" t="s">
        <v>61</v>
      </c>
      <c r="D46">
        <f>IF(COUNTIF(Inputs!J:J, C46)=0,0, 1)</f>
        <v>0</v>
      </c>
      <c r="E46">
        <f>SUM(D$6:D46)*D46</f>
        <v>0</v>
      </c>
      <c r="F46">
        <f t="shared" si="1"/>
        <v>41</v>
      </c>
      <c r="G46" t="str">
        <f t="shared" si="2"/>
        <v>-</v>
      </c>
    </row>
    <row r="47" spans="3:7" x14ac:dyDescent="0.15">
      <c r="C47" s="26" t="s">
        <v>62</v>
      </c>
      <c r="D47">
        <f>IF(COUNTIF(Inputs!J:J, C47)=0,0, 1)</f>
        <v>0</v>
      </c>
      <c r="E47">
        <f>SUM(D$6:D47)*D47</f>
        <v>0</v>
      </c>
      <c r="F47">
        <f t="shared" si="1"/>
        <v>42</v>
      </c>
      <c r="G47" t="str">
        <f t="shared" si="2"/>
        <v>-</v>
      </c>
    </row>
    <row r="48" spans="3:7" x14ac:dyDescent="0.15">
      <c r="C48" s="26" t="s">
        <v>63</v>
      </c>
      <c r="D48">
        <f>IF(COUNTIF(Inputs!J:J, C48)=0,0, 1)</f>
        <v>0</v>
      </c>
      <c r="E48">
        <f>SUM(D$6:D48)*D48</f>
        <v>0</v>
      </c>
      <c r="F48">
        <f t="shared" si="1"/>
        <v>43</v>
      </c>
      <c r="G48" t="str">
        <f t="shared" si="2"/>
        <v>-</v>
      </c>
    </row>
    <row r="49" spans="3:7" x14ac:dyDescent="0.15">
      <c r="C49" s="26" t="s">
        <v>64</v>
      </c>
      <c r="D49">
        <f>IF(COUNTIF(Inputs!J:J, C49)=0,0, 1)</f>
        <v>0</v>
      </c>
      <c r="E49">
        <f>SUM(D$6:D49)*D49</f>
        <v>0</v>
      </c>
      <c r="F49">
        <f t="shared" si="1"/>
        <v>44</v>
      </c>
      <c r="G49" t="str">
        <f t="shared" si="2"/>
        <v>-</v>
      </c>
    </row>
    <row r="50" spans="3:7" x14ac:dyDescent="0.15">
      <c r="C50" s="26" t="s">
        <v>65</v>
      </c>
      <c r="D50">
        <f>IF(COUNTIF(Inputs!J:J, C50)=0,0, 1)</f>
        <v>0</v>
      </c>
      <c r="E50">
        <f>SUM(D$6:D50)*D50</f>
        <v>0</v>
      </c>
      <c r="F50">
        <f t="shared" si="1"/>
        <v>45</v>
      </c>
      <c r="G50" t="str">
        <f t="shared" si="2"/>
        <v>-</v>
      </c>
    </row>
    <row r="51" spans="3:7" x14ac:dyDescent="0.15">
      <c r="C51" s="26" t="s">
        <v>66</v>
      </c>
      <c r="D51">
        <f>IF(COUNTIF(Inputs!J:J, C51)=0,0, 1)</f>
        <v>0</v>
      </c>
      <c r="E51">
        <f>SUM(D$6:D51)*D51</f>
        <v>0</v>
      </c>
      <c r="F51">
        <f t="shared" si="1"/>
        <v>46</v>
      </c>
      <c r="G51" t="str">
        <f t="shared" si="2"/>
        <v>-</v>
      </c>
    </row>
    <row r="52" spans="3:7" x14ac:dyDescent="0.15">
      <c r="C52" s="26" t="s">
        <v>67</v>
      </c>
      <c r="D52">
        <f>IF(COUNTIF(Inputs!J:J, C52)=0,0, 1)</f>
        <v>0</v>
      </c>
      <c r="E52">
        <f>SUM(D$6:D52)*D52</f>
        <v>0</v>
      </c>
      <c r="F52">
        <f t="shared" si="1"/>
        <v>47</v>
      </c>
      <c r="G52" t="str">
        <f t="shared" si="2"/>
        <v>-</v>
      </c>
    </row>
    <row r="53" spans="3:7" x14ac:dyDescent="0.15">
      <c r="C53" s="26" t="s">
        <v>68</v>
      </c>
      <c r="D53">
        <f>IF(COUNTIF(Inputs!J:J, C53)=0,0, 1)</f>
        <v>0</v>
      </c>
      <c r="E53">
        <f>SUM(D$6:D53)*D53</f>
        <v>0</v>
      </c>
      <c r="F53">
        <f t="shared" si="1"/>
        <v>48</v>
      </c>
      <c r="G53" t="str">
        <f t="shared" si="2"/>
        <v>-</v>
      </c>
    </row>
    <row r="54" spans="3:7" x14ac:dyDescent="0.15">
      <c r="C54" s="26" t="s">
        <v>69</v>
      </c>
      <c r="D54">
        <f>IF(COUNTIF(Inputs!J:J, C54)=0,0, 1)</f>
        <v>0</v>
      </c>
      <c r="E54">
        <f>SUM(D$6:D54)*D54</f>
        <v>0</v>
      </c>
      <c r="F54">
        <f t="shared" si="1"/>
        <v>49</v>
      </c>
      <c r="G54" t="str">
        <f t="shared" si="2"/>
        <v>-</v>
      </c>
    </row>
    <row r="55" spans="3:7" x14ac:dyDescent="0.15">
      <c r="C55" s="26" t="s">
        <v>70</v>
      </c>
      <c r="D55">
        <f>IF(COUNTIF(Inputs!J:J, C55)=0,0, 1)</f>
        <v>0</v>
      </c>
      <c r="E55">
        <f>SUM(D$6:D55)*D55</f>
        <v>0</v>
      </c>
      <c r="F55">
        <f t="shared" si="1"/>
        <v>50</v>
      </c>
      <c r="G55" t="str">
        <f t="shared" si="2"/>
        <v>-</v>
      </c>
    </row>
    <row r="56" spans="3:7" x14ac:dyDescent="0.15">
      <c r="C56" s="26" t="s">
        <v>71</v>
      </c>
      <c r="D56">
        <f>IF(COUNTIF(Inputs!J:J, C56)=0,0, 1)</f>
        <v>0</v>
      </c>
      <c r="E56">
        <f>SUM(D$6:D56)*D56</f>
        <v>0</v>
      </c>
      <c r="F56">
        <f t="shared" si="1"/>
        <v>51</v>
      </c>
      <c r="G56" t="str">
        <f t="shared" si="2"/>
        <v>-</v>
      </c>
    </row>
    <row r="57" spans="3:7" x14ac:dyDescent="0.15">
      <c r="C57" s="26" t="s">
        <v>72</v>
      </c>
      <c r="D57">
        <f>IF(COUNTIF(Inputs!J:J, C57)=0,0, 1)</f>
        <v>0</v>
      </c>
      <c r="E57">
        <f>SUM(D$6:D57)*D57</f>
        <v>0</v>
      </c>
      <c r="F57">
        <f t="shared" si="1"/>
        <v>52</v>
      </c>
      <c r="G57" t="str">
        <f t="shared" si="2"/>
        <v>-</v>
      </c>
    </row>
    <row r="58" spans="3:7" x14ac:dyDescent="0.15">
      <c r="C58" s="26" t="s">
        <v>73</v>
      </c>
      <c r="D58">
        <f>IF(COUNTIF(Inputs!J:J, C58)=0,0, 1)</f>
        <v>0</v>
      </c>
      <c r="E58">
        <f>SUM(D$6:D58)*D58</f>
        <v>0</v>
      </c>
      <c r="F58">
        <f t="shared" si="1"/>
        <v>53</v>
      </c>
      <c r="G58" t="str">
        <f t="shared" si="2"/>
        <v>-</v>
      </c>
    </row>
    <row r="59" spans="3:7" x14ac:dyDescent="0.15">
      <c r="C59" s="26" t="s">
        <v>74</v>
      </c>
      <c r="D59">
        <f>IF(COUNTIF(Inputs!J:J, C59)=0,0, 1)</f>
        <v>0</v>
      </c>
      <c r="E59">
        <f>SUM(D$6:D59)*D59</f>
        <v>0</v>
      </c>
      <c r="F59">
        <f t="shared" si="1"/>
        <v>54</v>
      </c>
      <c r="G59" t="str">
        <f t="shared" si="2"/>
        <v>-</v>
      </c>
    </row>
    <row r="60" spans="3:7" x14ac:dyDescent="0.15">
      <c r="C60" s="26" t="s">
        <v>75</v>
      </c>
      <c r="D60">
        <f>IF(COUNTIF(Inputs!J:J, C60)=0,0, 1)</f>
        <v>0</v>
      </c>
      <c r="E60">
        <f>SUM(D$6:D60)*D60</f>
        <v>0</v>
      </c>
      <c r="F60">
        <f t="shared" si="1"/>
        <v>55</v>
      </c>
      <c r="G60" t="str">
        <f t="shared" si="2"/>
        <v>-</v>
      </c>
    </row>
    <row r="61" spans="3:7" x14ac:dyDescent="0.15">
      <c r="C61" s="26" t="s">
        <v>76</v>
      </c>
      <c r="D61">
        <f>IF(COUNTIF(Inputs!J:J, C61)=0,0, 1)</f>
        <v>0</v>
      </c>
      <c r="E61">
        <f>SUM(D$6:D61)*D61</f>
        <v>0</v>
      </c>
      <c r="F61">
        <f t="shared" si="1"/>
        <v>56</v>
      </c>
      <c r="G61" t="str">
        <f t="shared" si="2"/>
        <v>-</v>
      </c>
    </row>
    <row r="62" spans="3:7" x14ac:dyDescent="0.15">
      <c r="C62" s="26" t="s">
        <v>15</v>
      </c>
      <c r="D62">
        <f>IF(COUNTIF(Inputs!J:J, C62)=0,0, 1)</f>
        <v>0</v>
      </c>
      <c r="E62">
        <f>SUM(D$6:D62)*D62</f>
        <v>0</v>
      </c>
      <c r="F62">
        <f t="shared" si="1"/>
        <v>57</v>
      </c>
      <c r="G62" t="str">
        <f t="shared" si="2"/>
        <v>-</v>
      </c>
    </row>
    <row r="63" spans="3:7" x14ac:dyDescent="0.15">
      <c r="C63" s="26" t="s">
        <v>77</v>
      </c>
      <c r="D63">
        <f>IF(COUNTIF(Inputs!J:J, C63)=0,0, 1)</f>
        <v>0</v>
      </c>
      <c r="E63">
        <f>SUM(D$6:D63)*D63</f>
        <v>0</v>
      </c>
      <c r="F63">
        <f t="shared" si="1"/>
        <v>58</v>
      </c>
      <c r="G63" t="str">
        <f t="shared" si="2"/>
        <v>-</v>
      </c>
    </row>
    <row r="64" spans="3:7" x14ac:dyDescent="0.15">
      <c r="C64" s="26" t="s">
        <v>78</v>
      </c>
      <c r="D64">
        <f>IF(COUNTIF(Inputs!J:J, C64)=0,0, 1)</f>
        <v>0</v>
      </c>
      <c r="E64">
        <f>SUM(D$6:D64)*D64</f>
        <v>0</v>
      </c>
      <c r="F64">
        <f t="shared" si="1"/>
        <v>59</v>
      </c>
      <c r="G64" t="str">
        <f t="shared" si="2"/>
        <v>-</v>
      </c>
    </row>
    <row r="65" spans="3:7" x14ac:dyDescent="0.15">
      <c r="C65" s="26" t="s">
        <v>79</v>
      </c>
      <c r="D65">
        <f>IF(COUNTIF(Inputs!J:J, C65)=0,0, 1)</f>
        <v>0</v>
      </c>
      <c r="E65">
        <f>SUM(D$6:D65)*D65</f>
        <v>0</v>
      </c>
      <c r="F65">
        <f t="shared" si="1"/>
        <v>60</v>
      </c>
      <c r="G65" t="str">
        <f t="shared" si="2"/>
        <v>-</v>
      </c>
    </row>
    <row r="66" spans="3:7" x14ac:dyDescent="0.15">
      <c r="C66" s="26" t="s">
        <v>80</v>
      </c>
      <c r="D66">
        <f>IF(COUNTIF(Inputs!J:J, C66)=0,0, 1)</f>
        <v>0</v>
      </c>
      <c r="E66">
        <f>SUM(D$6:D66)*D66</f>
        <v>0</v>
      </c>
      <c r="F66">
        <f t="shared" si="1"/>
        <v>61</v>
      </c>
      <c r="G66" t="str">
        <f t="shared" si="2"/>
        <v>-</v>
      </c>
    </row>
    <row r="67" spans="3:7" x14ac:dyDescent="0.15">
      <c r="C67" s="26" t="s">
        <v>81</v>
      </c>
      <c r="D67">
        <f>IF(COUNTIF(Inputs!J:J, C67)=0,0, 1)</f>
        <v>0</v>
      </c>
      <c r="E67">
        <f>SUM(D$6:D67)*D67</f>
        <v>0</v>
      </c>
      <c r="F67">
        <f t="shared" si="1"/>
        <v>62</v>
      </c>
      <c r="G67" t="str">
        <f t="shared" si="2"/>
        <v>-</v>
      </c>
    </row>
    <row r="68" spans="3:7" x14ac:dyDescent="0.15">
      <c r="C68" s="26" t="s">
        <v>82</v>
      </c>
      <c r="D68">
        <f>IF(COUNTIF(Inputs!J:J, C68)=0,0, 1)</f>
        <v>0</v>
      </c>
      <c r="E68">
        <f>SUM(D$6:D68)*D68</f>
        <v>0</v>
      </c>
      <c r="F68">
        <f t="shared" si="1"/>
        <v>63</v>
      </c>
      <c r="G68" t="str">
        <f t="shared" si="2"/>
        <v>-</v>
      </c>
    </row>
    <row r="69" spans="3:7" x14ac:dyDescent="0.15">
      <c r="C69" s="26" t="s">
        <v>83</v>
      </c>
      <c r="D69">
        <f>IF(COUNTIF(Inputs!J:J, C69)=0,0, 1)</f>
        <v>0</v>
      </c>
      <c r="E69">
        <f>SUM(D$6:D69)*D69</f>
        <v>0</v>
      </c>
      <c r="F69">
        <f t="shared" si="1"/>
        <v>64</v>
      </c>
      <c r="G69" t="str">
        <f t="shared" si="2"/>
        <v>-</v>
      </c>
    </row>
    <row r="70" spans="3:7" x14ac:dyDescent="0.15">
      <c r="C70" s="26" t="s">
        <v>84</v>
      </c>
      <c r="D70">
        <f>IF(COUNTIF(Inputs!J:J, C70)=0,0, 1)</f>
        <v>0</v>
      </c>
      <c r="E70">
        <f>SUM(D$6:D70)*D70</f>
        <v>0</v>
      </c>
      <c r="F70">
        <f t="shared" si="1"/>
        <v>65</v>
      </c>
      <c r="G70" t="str">
        <f t="shared" ref="G70:G101" si="3">_xlfn.IFNA(INDEX(Countries, MATCH(F70, $E$6:$E$192, FALSE)), "-")</f>
        <v>-</v>
      </c>
    </row>
    <row r="71" spans="3:7" x14ac:dyDescent="0.15">
      <c r="C71" s="26" t="s">
        <v>85</v>
      </c>
      <c r="D71">
        <f>IF(COUNTIF(Inputs!J:J, C71)=0,0, 1)</f>
        <v>0</v>
      </c>
      <c r="E71">
        <f>SUM(D$6:D71)*D71</f>
        <v>0</v>
      </c>
      <c r="F71">
        <f t="shared" ref="F71:F134" si="4">F70+1</f>
        <v>66</v>
      </c>
      <c r="G71" t="str">
        <f t="shared" si="3"/>
        <v>-</v>
      </c>
    </row>
    <row r="72" spans="3:7" x14ac:dyDescent="0.15">
      <c r="C72" s="26" t="s">
        <v>86</v>
      </c>
      <c r="D72">
        <f>IF(COUNTIF(Inputs!J:J, C72)=0,0, 1)</f>
        <v>0</v>
      </c>
      <c r="E72">
        <f>SUM(D$6:D72)*D72</f>
        <v>0</v>
      </c>
      <c r="F72">
        <f t="shared" si="4"/>
        <v>67</v>
      </c>
      <c r="G72" t="str">
        <f t="shared" si="3"/>
        <v>-</v>
      </c>
    </row>
    <row r="73" spans="3:7" x14ac:dyDescent="0.15">
      <c r="C73" s="26" t="s">
        <v>87</v>
      </c>
      <c r="D73">
        <f>IF(COUNTIF(Inputs!J:J, C73)=0,0, 1)</f>
        <v>0</v>
      </c>
      <c r="E73">
        <f>SUM(D$6:D73)*D73</f>
        <v>0</v>
      </c>
      <c r="F73">
        <f t="shared" si="4"/>
        <v>68</v>
      </c>
      <c r="G73" t="str">
        <f t="shared" si="3"/>
        <v>-</v>
      </c>
    </row>
    <row r="74" spans="3:7" x14ac:dyDescent="0.15">
      <c r="C74" s="26" t="s">
        <v>88</v>
      </c>
      <c r="D74">
        <f>IF(COUNTIF(Inputs!J:J, C74)=0,0, 1)</f>
        <v>0</v>
      </c>
      <c r="E74">
        <f>SUM(D$6:D74)*D74</f>
        <v>0</v>
      </c>
      <c r="F74">
        <f t="shared" si="4"/>
        <v>69</v>
      </c>
      <c r="G74" t="str">
        <f t="shared" si="3"/>
        <v>-</v>
      </c>
    </row>
    <row r="75" spans="3:7" x14ac:dyDescent="0.15">
      <c r="C75" s="26" t="s">
        <v>89</v>
      </c>
      <c r="D75">
        <f>IF(COUNTIF(Inputs!J:J, C75)=0,0, 1)</f>
        <v>0</v>
      </c>
      <c r="E75">
        <f>SUM(D$6:D75)*D75</f>
        <v>0</v>
      </c>
      <c r="F75">
        <f t="shared" si="4"/>
        <v>70</v>
      </c>
      <c r="G75" t="str">
        <f t="shared" si="3"/>
        <v>-</v>
      </c>
    </row>
    <row r="76" spans="3:7" x14ac:dyDescent="0.15">
      <c r="C76" s="26" t="s">
        <v>90</v>
      </c>
      <c r="D76">
        <f>IF(COUNTIF(Inputs!J:J, C76)=0,0, 1)</f>
        <v>0</v>
      </c>
      <c r="E76">
        <f>SUM(D$6:D76)*D76</f>
        <v>0</v>
      </c>
      <c r="F76">
        <f t="shared" si="4"/>
        <v>71</v>
      </c>
      <c r="G76" t="str">
        <f t="shared" si="3"/>
        <v>-</v>
      </c>
    </row>
    <row r="77" spans="3:7" x14ac:dyDescent="0.15">
      <c r="C77" s="26" t="s">
        <v>91</v>
      </c>
      <c r="D77">
        <f>IF(COUNTIF(Inputs!J:J, C77)=0,0, 1)</f>
        <v>0</v>
      </c>
      <c r="E77">
        <f>SUM(D$6:D77)*D77</f>
        <v>0</v>
      </c>
      <c r="F77">
        <f t="shared" si="4"/>
        <v>72</v>
      </c>
      <c r="G77" t="str">
        <f t="shared" si="3"/>
        <v>-</v>
      </c>
    </row>
    <row r="78" spans="3:7" x14ac:dyDescent="0.15">
      <c r="C78" s="26" t="s">
        <v>92</v>
      </c>
      <c r="D78">
        <f>IF(COUNTIF(Inputs!J:J, C78)=0,0, 1)</f>
        <v>0</v>
      </c>
      <c r="E78">
        <f>SUM(D$6:D78)*D78</f>
        <v>0</v>
      </c>
      <c r="F78">
        <f t="shared" si="4"/>
        <v>73</v>
      </c>
      <c r="G78" t="str">
        <f t="shared" si="3"/>
        <v>-</v>
      </c>
    </row>
    <row r="79" spans="3:7" x14ac:dyDescent="0.15">
      <c r="C79" s="26" t="s">
        <v>93</v>
      </c>
      <c r="D79">
        <f>IF(COUNTIF(Inputs!J:J, C79)=0,0, 1)</f>
        <v>0</v>
      </c>
      <c r="E79">
        <f>SUM(D$6:D79)*D79</f>
        <v>0</v>
      </c>
      <c r="F79">
        <f t="shared" si="4"/>
        <v>74</v>
      </c>
      <c r="G79" t="str">
        <f t="shared" si="3"/>
        <v>-</v>
      </c>
    </row>
    <row r="80" spans="3:7" x14ac:dyDescent="0.15">
      <c r="C80" s="26" t="s">
        <v>94</v>
      </c>
      <c r="D80">
        <f>IF(COUNTIF(Inputs!J:J, C80)=0,0, 1)</f>
        <v>0</v>
      </c>
      <c r="E80">
        <f>SUM(D$6:D80)*D80</f>
        <v>0</v>
      </c>
      <c r="F80">
        <f t="shared" si="4"/>
        <v>75</v>
      </c>
      <c r="G80" t="str">
        <f t="shared" si="3"/>
        <v>-</v>
      </c>
    </row>
    <row r="81" spans="3:7" x14ac:dyDescent="0.15">
      <c r="C81" s="26" t="s">
        <v>95</v>
      </c>
      <c r="D81">
        <f>IF(COUNTIF(Inputs!J:J, C81)=0,0, 1)</f>
        <v>0</v>
      </c>
      <c r="E81">
        <f>SUM(D$6:D81)*D81</f>
        <v>0</v>
      </c>
      <c r="F81">
        <f t="shared" si="4"/>
        <v>76</v>
      </c>
      <c r="G81" t="str">
        <f t="shared" si="3"/>
        <v>-</v>
      </c>
    </row>
    <row r="82" spans="3:7" x14ac:dyDescent="0.15">
      <c r="C82" s="26" t="s">
        <v>96</v>
      </c>
      <c r="D82">
        <f>IF(COUNTIF(Inputs!J:J, C82)=0,0, 1)</f>
        <v>0</v>
      </c>
      <c r="E82">
        <f>SUM(D$6:D82)*D82</f>
        <v>0</v>
      </c>
      <c r="F82">
        <f t="shared" si="4"/>
        <v>77</v>
      </c>
      <c r="G82" t="str">
        <f t="shared" si="3"/>
        <v>-</v>
      </c>
    </row>
    <row r="83" spans="3:7" x14ac:dyDescent="0.15">
      <c r="C83" s="26" t="s">
        <v>97</v>
      </c>
      <c r="D83">
        <f>IF(COUNTIF(Inputs!J:J, C83)=0,0, 1)</f>
        <v>0</v>
      </c>
      <c r="E83">
        <f>SUM(D$6:D83)*D83</f>
        <v>0</v>
      </c>
      <c r="F83">
        <f t="shared" si="4"/>
        <v>78</v>
      </c>
      <c r="G83" t="str">
        <f t="shared" si="3"/>
        <v>-</v>
      </c>
    </row>
    <row r="84" spans="3:7" x14ac:dyDescent="0.15">
      <c r="C84" s="26" t="s">
        <v>98</v>
      </c>
      <c r="D84">
        <f>IF(COUNTIF(Inputs!J:J, C84)=0,0, 1)</f>
        <v>0</v>
      </c>
      <c r="E84">
        <f>SUM(D$6:D84)*D84</f>
        <v>0</v>
      </c>
      <c r="F84">
        <f t="shared" si="4"/>
        <v>79</v>
      </c>
      <c r="G84" t="str">
        <f t="shared" si="3"/>
        <v>-</v>
      </c>
    </row>
    <row r="85" spans="3:7" x14ac:dyDescent="0.15">
      <c r="C85" s="26" t="s">
        <v>99</v>
      </c>
      <c r="D85">
        <f>IF(COUNTIF(Inputs!J:J, C85)=0,0, 1)</f>
        <v>0</v>
      </c>
      <c r="E85">
        <f>SUM(D$6:D85)*D85</f>
        <v>0</v>
      </c>
      <c r="F85">
        <f t="shared" si="4"/>
        <v>80</v>
      </c>
      <c r="G85" t="str">
        <f t="shared" si="3"/>
        <v>-</v>
      </c>
    </row>
    <row r="86" spans="3:7" x14ac:dyDescent="0.15">
      <c r="C86" s="26" t="s">
        <v>100</v>
      </c>
      <c r="D86">
        <f>IF(COUNTIF(Inputs!J:J, C86)=0,0, 1)</f>
        <v>0</v>
      </c>
      <c r="E86">
        <f>SUM(D$6:D86)*D86</f>
        <v>0</v>
      </c>
      <c r="F86">
        <f t="shared" si="4"/>
        <v>81</v>
      </c>
      <c r="G86" t="str">
        <f t="shared" si="3"/>
        <v>-</v>
      </c>
    </row>
    <row r="87" spans="3:7" x14ac:dyDescent="0.15">
      <c r="C87" s="26" t="s">
        <v>101</v>
      </c>
      <c r="D87">
        <f>IF(COUNTIF(Inputs!J:J, C87)=0,0, 1)</f>
        <v>0</v>
      </c>
      <c r="E87">
        <f>SUM(D$6:D87)*D87</f>
        <v>0</v>
      </c>
      <c r="F87">
        <f t="shared" si="4"/>
        <v>82</v>
      </c>
      <c r="G87" t="str">
        <f t="shared" si="3"/>
        <v>-</v>
      </c>
    </row>
    <row r="88" spans="3:7" x14ac:dyDescent="0.15">
      <c r="C88" s="26" t="s">
        <v>102</v>
      </c>
      <c r="D88">
        <f>IF(COUNTIF(Inputs!J:J, C88)=0,0, 1)</f>
        <v>0</v>
      </c>
      <c r="E88">
        <f>SUM(D$6:D88)*D88</f>
        <v>0</v>
      </c>
      <c r="F88">
        <f t="shared" si="4"/>
        <v>83</v>
      </c>
      <c r="G88" t="str">
        <f t="shared" si="3"/>
        <v>-</v>
      </c>
    </row>
    <row r="89" spans="3:7" x14ac:dyDescent="0.15">
      <c r="C89" s="26" t="s">
        <v>103</v>
      </c>
      <c r="D89">
        <f>IF(COUNTIF(Inputs!J:J, C89)=0,0, 1)</f>
        <v>0</v>
      </c>
      <c r="E89">
        <f>SUM(D$6:D89)*D89</f>
        <v>0</v>
      </c>
      <c r="F89">
        <f t="shared" si="4"/>
        <v>84</v>
      </c>
      <c r="G89" t="str">
        <f t="shared" si="3"/>
        <v>-</v>
      </c>
    </row>
    <row r="90" spans="3:7" x14ac:dyDescent="0.15">
      <c r="C90" s="26" t="s">
        <v>104</v>
      </c>
      <c r="D90">
        <f>IF(COUNTIF(Inputs!J:J, C90)=0,0, 1)</f>
        <v>0</v>
      </c>
      <c r="E90">
        <f>SUM(D$6:D90)*D90</f>
        <v>0</v>
      </c>
      <c r="F90">
        <f t="shared" si="4"/>
        <v>85</v>
      </c>
      <c r="G90" t="str">
        <f t="shared" si="3"/>
        <v>-</v>
      </c>
    </row>
    <row r="91" spans="3:7" x14ac:dyDescent="0.15">
      <c r="C91" s="26" t="s">
        <v>105</v>
      </c>
      <c r="D91">
        <f>IF(COUNTIF(Inputs!J:J, C91)=0,0, 1)</f>
        <v>0</v>
      </c>
      <c r="E91">
        <f>SUM(D$6:D91)*D91</f>
        <v>0</v>
      </c>
      <c r="F91">
        <f t="shared" si="4"/>
        <v>86</v>
      </c>
      <c r="G91" t="str">
        <f t="shared" si="3"/>
        <v>-</v>
      </c>
    </row>
    <row r="92" spans="3:7" x14ac:dyDescent="0.15">
      <c r="C92" s="26" t="s">
        <v>106</v>
      </c>
      <c r="D92">
        <f>IF(COUNTIF(Inputs!J:J, C92)=0,0, 1)</f>
        <v>0</v>
      </c>
      <c r="E92">
        <f>SUM(D$6:D92)*D92</f>
        <v>0</v>
      </c>
      <c r="F92">
        <f t="shared" si="4"/>
        <v>87</v>
      </c>
      <c r="G92" t="str">
        <f t="shared" si="3"/>
        <v>-</v>
      </c>
    </row>
    <row r="93" spans="3:7" x14ac:dyDescent="0.15">
      <c r="C93" s="26" t="s">
        <v>107</v>
      </c>
      <c r="D93">
        <f>IF(COUNTIF(Inputs!J:J, C93)=0,0, 1)</f>
        <v>0</v>
      </c>
      <c r="E93">
        <f>SUM(D$6:D93)*D93</f>
        <v>0</v>
      </c>
      <c r="F93">
        <f t="shared" si="4"/>
        <v>88</v>
      </c>
      <c r="G93" t="str">
        <f t="shared" si="3"/>
        <v>-</v>
      </c>
    </row>
    <row r="94" spans="3:7" x14ac:dyDescent="0.15">
      <c r="C94" s="26" t="s">
        <v>108</v>
      </c>
      <c r="D94">
        <f>IF(COUNTIF(Inputs!J:J, C94)=0,0, 1)</f>
        <v>0</v>
      </c>
      <c r="E94">
        <f>SUM(D$6:D94)*D94</f>
        <v>0</v>
      </c>
      <c r="F94">
        <f t="shared" si="4"/>
        <v>89</v>
      </c>
      <c r="G94" t="str">
        <f t="shared" si="3"/>
        <v>-</v>
      </c>
    </row>
    <row r="95" spans="3:7" x14ac:dyDescent="0.15">
      <c r="C95" s="26" t="s">
        <v>109</v>
      </c>
      <c r="D95">
        <f>IF(COUNTIF(Inputs!J:J, C95)=0,0, 1)</f>
        <v>0</v>
      </c>
      <c r="E95">
        <f>SUM(D$6:D95)*D95</f>
        <v>0</v>
      </c>
      <c r="F95">
        <f t="shared" si="4"/>
        <v>90</v>
      </c>
      <c r="G95" t="str">
        <f t="shared" si="3"/>
        <v>-</v>
      </c>
    </row>
    <row r="96" spans="3:7" x14ac:dyDescent="0.15">
      <c r="C96" s="26" t="s">
        <v>110</v>
      </c>
      <c r="D96">
        <f>IF(COUNTIF(Inputs!J:J, C96)=0,0, 1)</f>
        <v>0</v>
      </c>
      <c r="E96">
        <f>SUM(D$6:D96)*D96</f>
        <v>0</v>
      </c>
      <c r="F96">
        <f t="shared" si="4"/>
        <v>91</v>
      </c>
      <c r="G96" t="str">
        <f t="shared" si="3"/>
        <v>-</v>
      </c>
    </row>
    <row r="97" spans="3:7" x14ac:dyDescent="0.15">
      <c r="C97" s="26" t="s">
        <v>111</v>
      </c>
      <c r="D97">
        <f>IF(COUNTIF(Inputs!J:J, C97)=0,0, 1)</f>
        <v>0</v>
      </c>
      <c r="E97">
        <f>SUM(D$6:D97)*D97</f>
        <v>0</v>
      </c>
      <c r="F97">
        <f t="shared" si="4"/>
        <v>92</v>
      </c>
      <c r="G97" t="str">
        <f t="shared" si="3"/>
        <v>-</v>
      </c>
    </row>
    <row r="98" spans="3:7" x14ac:dyDescent="0.15">
      <c r="C98" s="26" t="s">
        <v>112</v>
      </c>
      <c r="D98">
        <f>IF(COUNTIF(Inputs!J:J, C98)=0,0, 1)</f>
        <v>0</v>
      </c>
      <c r="E98">
        <f>SUM(D$6:D98)*D98</f>
        <v>0</v>
      </c>
      <c r="F98">
        <f t="shared" si="4"/>
        <v>93</v>
      </c>
      <c r="G98" t="str">
        <f t="shared" si="3"/>
        <v>-</v>
      </c>
    </row>
    <row r="99" spans="3:7" x14ac:dyDescent="0.15">
      <c r="C99" s="26" t="s">
        <v>113</v>
      </c>
      <c r="D99">
        <f>IF(COUNTIF(Inputs!J:J, C99)=0,0, 1)</f>
        <v>0</v>
      </c>
      <c r="E99">
        <f>SUM(D$6:D99)*D99</f>
        <v>0</v>
      </c>
      <c r="F99">
        <f t="shared" si="4"/>
        <v>94</v>
      </c>
      <c r="G99" t="str">
        <f t="shared" si="3"/>
        <v>-</v>
      </c>
    </row>
    <row r="100" spans="3:7" x14ac:dyDescent="0.15">
      <c r="C100" s="26" t="s">
        <v>114</v>
      </c>
      <c r="D100">
        <f>IF(COUNTIF(Inputs!J:J, C100)=0,0, 1)</f>
        <v>0</v>
      </c>
      <c r="E100">
        <f>SUM(D$6:D100)*D100</f>
        <v>0</v>
      </c>
      <c r="F100">
        <f t="shared" si="4"/>
        <v>95</v>
      </c>
      <c r="G100" t="str">
        <f t="shared" si="3"/>
        <v>-</v>
      </c>
    </row>
    <row r="101" spans="3:7" x14ac:dyDescent="0.15">
      <c r="C101" s="26" t="s">
        <v>115</v>
      </c>
      <c r="D101">
        <f>IF(COUNTIF(Inputs!J:J, C101)=0,0, 1)</f>
        <v>0</v>
      </c>
      <c r="E101">
        <f>SUM(D$6:D101)*D101</f>
        <v>0</v>
      </c>
      <c r="F101">
        <f t="shared" si="4"/>
        <v>96</v>
      </c>
      <c r="G101" t="str">
        <f t="shared" si="3"/>
        <v>-</v>
      </c>
    </row>
    <row r="102" spans="3:7" x14ac:dyDescent="0.15">
      <c r="C102" s="26" t="s">
        <v>116</v>
      </c>
      <c r="D102">
        <f>IF(COUNTIF(Inputs!J:J, C102)=0,0, 1)</f>
        <v>0</v>
      </c>
      <c r="E102">
        <f>SUM(D$6:D102)*D102</f>
        <v>0</v>
      </c>
      <c r="F102">
        <f t="shared" si="4"/>
        <v>97</v>
      </c>
      <c r="G102" t="str">
        <f t="shared" ref="G102:G133" si="5">_xlfn.IFNA(INDEX(Countries, MATCH(F102, $E$6:$E$192, FALSE)), "-")</f>
        <v>-</v>
      </c>
    </row>
    <row r="103" spans="3:7" x14ac:dyDescent="0.15">
      <c r="C103" s="26" t="s">
        <v>117</v>
      </c>
      <c r="D103">
        <f>IF(COUNTIF(Inputs!J:J, C103)=0,0, 1)</f>
        <v>0</v>
      </c>
      <c r="E103">
        <f>SUM(D$6:D103)*D103</f>
        <v>0</v>
      </c>
      <c r="F103">
        <f t="shared" si="4"/>
        <v>98</v>
      </c>
      <c r="G103" t="str">
        <f t="shared" si="5"/>
        <v>-</v>
      </c>
    </row>
    <row r="104" spans="3:7" x14ac:dyDescent="0.15">
      <c r="C104" s="26" t="s">
        <v>118</v>
      </c>
      <c r="D104">
        <f>IF(COUNTIF(Inputs!J:J, C104)=0,0, 1)</f>
        <v>0</v>
      </c>
      <c r="E104">
        <f>SUM(D$6:D104)*D104</f>
        <v>0</v>
      </c>
      <c r="F104">
        <f t="shared" si="4"/>
        <v>99</v>
      </c>
      <c r="G104" t="str">
        <f t="shared" si="5"/>
        <v>-</v>
      </c>
    </row>
    <row r="105" spans="3:7" x14ac:dyDescent="0.15">
      <c r="C105" s="26" t="s">
        <v>119</v>
      </c>
      <c r="D105">
        <f>IF(COUNTIF(Inputs!J:J, C105)=0,0, 1)</f>
        <v>0</v>
      </c>
      <c r="E105">
        <f>SUM(D$6:D105)*D105</f>
        <v>0</v>
      </c>
      <c r="F105">
        <f t="shared" si="4"/>
        <v>100</v>
      </c>
      <c r="G105" t="str">
        <f t="shared" si="5"/>
        <v>-</v>
      </c>
    </row>
    <row r="106" spans="3:7" x14ac:dyDescent="0.15">
      <c r="C106" s="26" t="s">
        <v>120</v>
      </c>
      <c r="D106">
        <f>IF(COUNTIF(Inputs!J:J, C106)=0,0, 1)</f>
        <v>0</v>
      </c>
      <c r="E106">
        <f>SUM(D$6:D106)*D106</f>
        <v>0</v>
      </c>
      <c r="F106">
        <f t="shared" si="4"/>
        <v>101</v>
      </c>
      <c r="G106" t="str">
        <f t="shared" si="5"/>
        <v>-</v>
      </c>
    </row>
    <row r="107" spans="3:7" x14ac:dyDescent="0.15">
      <c r="C107" s="26" t="s">
        <v>121</v>
      </c>
      <c r="D107">
        <f>IF(COUNTIF(Inputs!J:J, C107)=0,0, 1)</f>
        <v>0</v>
      </c>
      <c r="E107">
        <f>SUM(D$6:D107)*D107</f>
        <v>0</v>
      </c>
      <c r="F107">
        <f t="shared" si="4"/>
        <v>102</v>
      </c>
      <c r="G107" t="str">
        <f t="shared" si="5"/>
        <v>-</v>
      </c>
    </row>
    <row r="108" spans="3:7" x14ac:dyDescent="0.15">
      <c r="C108" s="26" t="s">
        <v>122</v>
      </c>
      <c r="D108">
        <f>IF(COUNTIF(Inputs!J:J, C108)=0,0, 1)</f>
        <v>0</v>
      </c>
      <c r="E108">
        <f>SUM(D$6:D108)*D108</f>
        <v>0</v>
      </c>
      <c r="F108">
        <f t="shared" si="4"/>
        <v>103</v>
      </c>
      <c r="G108" t="str">
        <f t="shared" si="5"/>
        <v>-</v>
      </c>
    </row>
    <row r="109" spans="3:7" x14ac:dyDescent="0.15">
      <c r="C109" s="26" t="s">
        <v>123</v>
      </c>
      <c r="D109">
        <f>IF(COUNTIF(Inputs!J:J, C109)=0,0, 1)</f>
        <v>0</v>
      </c>
      <c r="E109">
        <f>SUM(D$6:D109)*D109</f>
        <v>0</v>
      </c>
      <c r="F109">
        <f t="shared" si="4"/>
        <v>104</v>
      </c>
      <c r="G109" t="str">
        <f t="shared" si="5"/>
        <v>-</v>
      </c>
    </row>
    <row r="110" spans="3:7" x14ac:dyDescent="0.15">
      <c r="C110" s="26" t="s">
        <v>124</v>
      </c>
      <c r="D110">
        <f>IF(COUNTIF(Inputs!J:J, C110)=0,0, 1)</f>
        <v>0</v>
      </c>
      <c r="E110">
        <f>SUM(D$6:D110)*D110</f>
        <v>0</v>
      </c>
      <c r="F110">
        <f t="shared" si="4"/>
        <v>105</v>
      </c>
      <c r="G110" t="str">
        <f t="shared" si="5"/>
        <v>-</v>
      </c>
    </row>
    <row r="111" spans="3:7" x14ac:dyDescent="0.15">
      <c r="C111" s="26" t="s">
        <v>125</v>
      </c>
      <c r="D111">
        <f>IF(COUNTIF(Inputs!J:J, C111)=0,0, 1)</f>
        <v>0</v>
      </c>
      <c r="E111">
        <f>SUM(D$6:D111)*D111</f>
        <v>0</v>
      </c>
      <c r="F111">
        <f t="shared" si="4"/>
        <v>106</v>
      </c>
      <c r="G111" t="str">
        <f t="shared" si="5"/>
        <v>-</v>
      </c>
    </row>
    <row r="112" spans="3:7" x14ac:dyDescent="0.15">
      <c r="C112" s="26" t="s">
        <v>126</v>
      </c>
      <c r="D112">
        <f>IF(COUNTIF(Inputs!J:J, C112)=0,0, 1)</f>
        <v>0</v>
      </c>
      <c r="E112">
        <f>SUM(D$6:D112)*D112</f>
        <v>0</v>
      </c>
      <c r="F112">
        <f t="shared" si="4"/>
        <v>107</v>
      </c>
      <c r="G112" t="str">
        <f t="shared" si="5"/>
        <v>-</v>
      </c>
    </row>
    <row r="113" spans="3:7" x14ac:dyDescent="0.15">
      <c r="C113" s="26" t="s">
        <v>127</v>
      </c>
      <c r="D113">
        <f>IF(COUNTIF(Inputs!J:J, C113)=0,0, 1)</f>
        <v>0</v>
      </c>
      <c r="E113">
        <f>SUM(D$6:D113)*D113</f>
        <v>0</v>
      </c>
      <c r="F113">
        <f t="shared" si="4"/>
        <v>108</v>
      </c>
      <c r="G113" t="str">
        <f t="shared" si="5"/>
        <v>-</v>
      </c>
    </row>
    <row r="114" spans="3:7" x14ac:dyDescent="0.15">
      <c r="C114" s="26" t="s">
        <v>128</v>
      </c>
      <c r="D114">
        <f>IF(COUNTIF(Inputs!J:J, C114)=0,0, 1)</f>
        <v>0</v>
      </c>
      <c r="E114">
        <f>SUM(D$6:D114)*D114</f>
        <v>0</v>
      </c>
      <c r="F114">
        <f t="shared" si="4"/>
        <v>109</v>
      </c>
      <c r="G114" t="str">
        <f t="shared" si="5"/>
        <v>-</v>
      </c>
    </row>
    <row r="115" spans="3:7" x14ac:dyDescent="0.15">
      <c r="C115" s="26" t="s">
        <v>129</v>
      </c>
      <c r="D115">
        <f>IF(COUNTIF(Inputs!J:J, C115)=0,0, 1)</f>
        <v>0</v>
      </c>
      <c r="E115">
        <f>SUM(D$6:D115)*D115</f>
        <v>0</v>
      </c>
      <c r="F115">
        <f t="shared" si="4"/>
        <v>110</v>
      </c>
      <c r="G115" t="str">
        <f t="shared" si="5"/>
        <v>-</v>
      </c>
    </row>
    <row r="116" spans="3:7" x14ac:dyDescent="0.15">
      <c r="C116" s="26" t="s">
        <v>130</v>
      </c>
      <c r="D116">
        <f>IF(COUNTIF(Inputs!J:J, C116)=0,0, 1)</f>
        <v>0</v>
      </c>
      <c r="E116">
        <f>SUM(D$6:D116)*D116</f>
        <v>0</v>
      </c>
      <c r="F116">
        <f t="shared" si="4"/>
        <v>111</v>
      </c>
      <c r="G116" t="str">
        <f t="shared" si="5"/>
        <v>-</v>
      </c>
    </row>
    <row r="117" spans="3:7" x14ac:dyDescent="0.15">
      <c r="C117" s="26" t="s">
        <v>131</v>
      </c>
      <c r="D117">
        <f>IF(COUNTIF(Inputs!J:J, C117)=0,0, 1)</f>
        <v>0</v>
      </c>
      <c r="E117">
        <f>SUM(D$6:D117)*D117</f>
        <v>0</v>
      </c>
      <c r="F117">
        <f t="shared" si="4"/>
        <v>112</v>
      </c>
      <c r="G117" t="str">
        <f t="shared" si="5"/>
        <v>-</v>
      </c>
    </row>
    <row r="118" spans="3:7" x14ac:dyDescent="0.15">
      <c r="C118" s="26" t="s">
        <v>132</v>
      </c>
      <c r="D118">
        <f>IF(COUNTIF(Inputs!J:J, C118)=0,0, 1)</f>
        <v>0</v>
      </c>
      <c r="E118">
        <f>SUM(D$6:D118)*D118</f>
        <v>0</v>
      </c>
      <c r="F118">
        <f t="shared" si="4"/>
        <v>113</v>
      </c>
      <c r="G118" t="str">
        <f t="shared" si="5"/>
        <v>-</v>
      </c>
    </row>
    <row r="119" spans="3:7" x14ac:dyDescent="0.15">
      <c r="C119" s="26" t="s">
        <v>133</v>
      </c>
      <c r="D119">
        <f>IF(COUNTIF(Inputs!J:J, C119)=0,0, 1)</f>
        <v>0</v>
      </c>
      <c r="E119">
        <f>SUM(D$6:D119)*D119</f>
        <v>0</v>
      </c>
      <c r="F119">
        <f t="shared" si="4"/>
        <v>114</v>
      </c>
      <c r="G119" t="str">
        <f t="shared" si="5"/>
        <v>-</v>
      </c>
    </row>
    <row r="120" spans="3:7" x14ac:dyDescent="0.15">
      <c r="C120" s="26" t="s">
        <v>134</v>
      </c>
      <c r="D120">
        <f>IF(COUNTIF(Inputs!J:J, C120)=0,0, 1)</f>
        <v>0</v>
      </c>
      <c r="E120">
        <f>SUM(D$6:D120)*D120</f>
        <v>0</v>
      </c>
      <c r="F120">
        <f t="shared" si="4"/>
        <v>115</v>
      </c>
      <c r="G120" t="str">
        <f t="shared" si="5"/>
        <v>-</v>
      </c>
    </row>
    <row r="121" spans="3:7" x14ac:dyDescent="0.15">
      <c r="C121" s="26" t="s">
        <v>135</v>
      </c>
      <c r="D121">
        <f>IF(COUNTIF(Inputs!J:J, C121)=0,0, 1)</f>
        <v>0</v>
      </c>
      <c r="E121">
        <f>SUM(D$6:D121)*D121</f>
        <v>0</v>
      </c>
      <c r="F121">
        <f t="shared" si="4"/>
        <v>116</v>
      </c>
      <c r="G121" t="str">
        <f t="shared" si="5"/>
        <v>-</v>
      </c>
    </row>
    <row r="122" spans="3:7" x14ac:dyDescent="0.15">
      <c r="C122" s="26" t="s">
        <v>136</v>
      </c>
      <c r="D122">
        <f>IF(COUNTIF(Inputs!J:J, C122)=0,0, 1)</f>
        <v>0</v>
      </c>
      <c r="E122">
        <f>SUM(D$6:D122)*D122</f>
        <v>0</v>
      </c>
      <c r="F122">
        <f t="shared" si="4"/>
        <v>117</v>
      </c>
      <c r="G122" t="str">
        <f t="shared" si="5"/>
        <v>-</v>
      </c>
    </row>
    <row r="123" spans="3:7" x14ac:dyDescent="0.15">
      <c r="C123" s="26" t="s">
        <v>137</v>
      </c>
      <c r="D123">
        <f>IF(COUNTIF(Inputs!J:J, C123)=0,0, 1)</f>
        <v>0</v>
      </c>
      <c r="E123">
        <f>SUM(D$6:D123)*D123</f>
        <v>0</v>
      </c>
      <c r="F123">
        <f t="shared" si="4"/>
        <v>118</v>
      </c>
      <c r="G123" t="str">
        <f t="shared" si="5"/>
        <v>-</v>
      </c>
    </row>
    <row r="124" spans="3:7" x14ac:dyDescent="0.15">
      <c r="C124" s="26" t="s">
        <v>138</v>
      </c>
      <c r="D124">
        <f>IF(COUNTIF(Inputs!J:J, C124)=0,0, 1)</f>
        <v>0</v>
      </c>
      <c r="E124">
        <f>SUM(D$6:D124)*D124</f>
        <v>0</v>
      </c>
      <c r="F124">
        <f t="shared" si="4"/>
        <v>119</v>
      </c>
      <c r="G124" t="str">
        <f t="shared" si="5"/>
        <v>-</v>
      </c>
    </row>
    <row r="125" spans="3:7" x14ac:dyDescent="0.15">
      <c r="C125" s="26" t="s">
        <v>139</v>
      </c>
      <c r="D125">
        <f>IF(COUNTIF(Inputs!J:J, C125)=0,0, 1)</f>
        <v>0</v>
      </c>
      <c r="E125">
        <f>SUM(D$6:D125)*D125</f>
        <v>0</v>
      </c>
      <c r="F125">
        <f t="shared" si="4"/>
        <v>120</v>
      </c>
      <c r="G125" t="str">
        <f t="shared" si="5"/>
        <v>-</v>
      </c>
    </row>
    <row r="126" spans="3:7" x14ac:dyDescent="0.15">
      <c r="C126" s="26" t="s">
        <v>140</v>
      </c>
      <c r="D126">
        <f>IF(COUNTIF(Inputs!J:J, C126)=0,0, 1)</f>
        <v>0</v>
      </c>
      <c r="E126">
        <f>SUM(D$6:D126)*D126</f>
        <v>0</v>
      </c>
      <c r="F126">
        <f t="shared" si="4"/>
        <v>121</v>
      </c>
      <c r="G126" t="str">
        <f t="shared" si="5"/>
        <v>-</v>
      </c>
    </row>
    <row r="127" spans="3:7" x14ac:dyDescent="0.15">
      <c r="C127" s="26" t="s">
        <v>141</v>
      </c>
      <c r="D127">
        <f>IF(COUNTIF(Inputs!J:J, C127)=0,0, 1)</f>
        <v>0</v>
      </c>
      <c r="E127">
        <f>SUM(D$6:D127)*D127</f>
        <v>0</v>
      </c>
      <c r="F127">
        <f t="shared" si="4"/>
        <v>122</v>
      </c>
      <c r="G127" t="str">
        <f t="shared" si="5"/>
        <v>-</v>
      </c>
    </row>
    <row r="128" spans="3:7" x14ac:dyDescent="0.15">
      <c r="C128" s="26" t="s">
        <v>142</v>
      </c>
      <c r="D128">
        <f>IF(COUNTIF(Inputs!J:J, C128)=0,0, 1)</f>
        <v>0</v>
      </c>
      <c r="E128">
        <f>SUM(D$6:D128)*D128</f>
        <v>0</v>
      </c>
      <c r="F128">
        <f t="shared" si="4"/>
        <v>123</v>
      </c>
      <c r="G128" t="str">
        <f t="shared" si="5"/>
        <v>-</v>
      </c>
    </row>
    <row r="129" spans="3:7" x14ac:dyDescent="0.15">
      <c r="C129" s="26" t="s">
        <v>143</v>
      </c>
      <c r="D129">
        <f>IF(COUNTIF(Inputs!J:J, C129)=0,0, 1)</f>
        <v>0</v>
      </c>
      <c r="E129">
        <f>SUM(D$6:D129)*D129</f>
        <v>0</v>
      </c>
      <c r="F129">
        <f t="shared" si="4"/>
        <v>124</v>
      </c>
      <c r="G129" t="str">
        <f t="shared" si="5"/>
        <v>-</v>
      </c>
    </row>
    <row r="130" spans="3:7" x14ac:dyDescent="0.15">
      <c r="C130" s="26" t="s">
        <v>144</v>
      </c>
      <c r="D130">
        <f>IF(COUNTIF(Inputs!J:J, C130)=0,0, 1)</f>
        <v>0</v>
      </c>
      <c r="E130">
        <f>SUM(D$6:D130)*D130</f>
        <v>0</v>
      </c>
      <c r="F130">
        <f t="shared" si="4"/>
        <v>125</v>
      </c>
      <c r="G130" t="str">
        <f t="shared" si="5"/>
        <v>-</v>
      </c>
    </row>
    <row r="131" spans="3:7" x14ac:dyDescent="0.15">
      <c r="C131" s="26" t="s">
        <v>145</v>
      </c>
      <c r="D131">
        <f>IF(COUNTIF(Inputs!J:J, C131)=0,0, 1)</f>
        <v>0</v>
      </c>
      <c r="E131">
        <f>SUM(D$6:D131)*D131</f>
        <v>0</v>
      </c>
      <c r="F131">
        <f t="shared" si="4"/>
        <v>126</v>
      </c>
      <c r="G131" t="str">
        <f t="shared" si="5"/>
        <v>-</v>
      </c>
    </row>
    <row r="132" spans="3:7" x14ac:dyDescent="0.15">
      <c r="C132" s="26" t="s">
        <v>146</v>
      </c>
      <c r="D132">
        <f>IF(COUNTIF(Inputs!J:J, C132)=0,0, 1)</f>
        <v>0</v>
      </c>
      <c r="E132">
        <f>SUM(D$6:D132)*D132</f>
        <v>0</v>
      </c>
      <c r="F132">
        <f t="shared" si="4"/>
        <v>127</v>
      </c>
      <c r="G132" t="str">
        <f t="shared" si="5"/>
        <v>-</v>
      </c>
    </row>
    <row r="133" spans="3:7" x14ac:dyDescent="0.15">
      <c r="C133" s="26" t="s">
        <v>147</v>
      </c>
      <c r="D133">
        <f>IF(COUNTIF(Inputs!J:J, C133)=0,0, 1)</f>
        <v>0</v>
      </c>
      <c r="E133">
        <f>SUM(D$6:D133)*D133</f>
        <v>0</v>
      </c>
      <c r="F133">
        <f t="shared" si="4"/>
        <v>128</v>
      </c>
      <c r="G133" t="str">
        <f t="shared" si="5"/>
        <v>-</v>
      </c>
    </row>
    <row r="134" spans="3:7" x14ac:dyDescent="0.15">
      <c r="C134" s="26" t="s">
        <v>148</v>
      </c>
      <c r="D134">
        <f>IF(COUNTIF(Inputs!J:J, C134)=0,0, 1)</f>
        <v>0</v>
      </c>
      <c r="E134">
        <f>SUM(D$6:D134)*D134</f>
        <v>0</v>
      </c>
      <c r="F134">
        <f t="shared" si="4"/>
        <v>129</v>
      </c>
      <c r="G134" t="str">
        <f t="shared" ref="G134:G165" si="6">_xlfn.IFNA(INDEX(Countries, MATCH(F134, $E$6:$E$192, FALSE)), "-")</f>
        <v>-</v>
      </c>
    </row>
    <row r="135" spans="3:7" x14ac:dyDescent="0.15">
      <c r="C135" s="26" t="s">
        <v>149</v>
      </c>
      <c r="D135">
        <f>IF(COUNTIF(Inputs!J:J, C135)=0,0, 1)</f>
        <v>0</v>
      </c>
      <c r="E135">
        <f>SUM(D$6:D135)*D135</f>
        <v>0</v>
      </c>
      <c r="F135">
        <f t="shared" ref="F135:F192" si="7">F134+1</f>
        <v>130</v>
      </c>
      <c r="G135" t="str">
        <f t="shared" si="6"/>
        <v>-</v>
      </c>
    </row>
    <row r="136" spans="3:7" x14ac:dyDescent="0.15">
      <c r="C136" s="26" t="s">
        <v>150</v>
      </c>
      <c r="D136">
        <f>IF(COUNTIF(Inputs!J:J, C136)=0,0, 1)</f>
        <v>0</v>
      </c>
      <c r="E136">
        <f>SUM(D$6:D136)*D136</f>
        <v>0</v>
      </c>
      <c r="F136">
        <f t="shared" si="7"/>
        <v>131</v>
      </c>
      <c r="G136" t="str">
        <f t="shared" si="6"/>
        <v>-</v>
      </c>
    </row>
    <row r="137" spans="3:7" x14ac:dyDescent="0.15">
      <c r="C137" s="26" t="s">
        <v>151</v>
      </c>
      <c r="D137">
        <f>IF(COUNTIF(Inputs!J:J, C137)=0,0, 1)</f>
        <v>0</v>
      </c>
      <c r="E137">
        <f>SUM(D$6:D137)*D137</f>
        <v>0</v>
      </c>
      <c r="F137">
        <f t="shared" si="7"/>
        <v>132</v>
      </c>
      <c r="G137" t="str">
        <f t="shared" si="6"/>
        <v>-</v>
      </c>
    </row>
    <row r="138" spans="3:7" x14ac:dyDescent="0.15">
      <c r="C138" s="26" t="s">
        <v>152</v>
      </c>
      <c r="D138">
        <f>IF(COUNTIF(Inputs!J:J, C138)=0,0, 1)</f>
        <v>0</v>
      </c>
      <c r="E138">
        <f>SUM(D$6:D138)*D138</f>
        <v>0</v>
      </c>
      <c r="F138">
        <f t="shared" si="7"/>
        <v>133</v>
      </c>
      <c r="G138" t="str">
        <f t="shared" si="6"/>
        <v>-</v>
      </c>
    </row>
    <row r="139" spans="3:7" x14ac:dyDescent="0.15">
      <c r="C139" s="26" t="s">
        <v>153</v>
      </c>
      <c r="D139">
        <f>IF(COUNTIF(Inputs!J:J, C139)=0,0, 1)</f>
        <v>0</v>
      </c>
      <c r="E139">
        <f>SUM(D$6:D139)*D139</f>
        <v>0</v>
      </c>
      <c r="F139">
        <f t="shared" si="7"/>
        <v>134</v>
      </c>
      <c r="G139" t="str">
        <f t="shared" si="6"/>
        <v>-</v>
      </c>
    </row>
    <row r="140" spans="3:7" x14ac:dyDescent="0.15">
      <c r="C140" s="26" t="s">
        <v>154</v>
      </c>
      <c r="D140">
        <f>IF(COUNTIF(Inputs!J:J, C140)=0,0, 1)</f>
        <v>0</v>
      </c>
      <c r="E140">
        <f>SUM(D$6:D140)*D140</f>
        <v>0</v>
      </c>
      <c r="F140">
        <f t="shared" si="7"/>
        <v>135</v>
      </c>
      <c r="G140" t="str">
        <f t="shared" si="6"/>
        <v>-</v>
      </c>
    </row>
    <row r="141" spans="3:7" x14ac:dyDescent="0.15">
      <c r="C141" s="26" t="s">
        <v>155</v>
      </c>
      <c r="D141">
        <f>IF(COUNTIF(Inputs!J:J, C141)=0,0, 1)</f>
        <v>0</v>
      </c>
      <c r="E141">
        <f>SUM(D$6:D141)*D141</f>
        <v>0</v>
      </c>
      <c r="F141">
        <f t="shared" si="7"/>
        <v>136</v>
      </c>
      <c r="G141" t="str">
        <f t="shared" si="6"/>
        <v>-</v>
      </c>
    </row>
    <row r="142" spans="3:7" x14ac:dyDescent="0.15">
      <c r="C142" s="26" t="s">
        <v>156</v>
      </c>
      <c r="D142">
        <f>IF(COUNTIF(Inputs!J:J, C142)=0,0, 1)</f>
        <v>0</v>
      </c>
      <c r="E142">
        <f>SUM(D$6:D142)*D142</f>
        <v>0</v>
      </c>
      <c r="F142">
        <f t="shared" si="7"/>
        <v>137</v>
      </c>
      <c r="G142" t="str">
        <f t="shared" si="6"/>
        <v>-</v>
      </c>
    </row>
    <row r="143" spans="3:7" x14ac:dyDescent="0.15">
      <c r="C143" s="26" t="s">
        <v>157</v>
      </c>
      <c r="D143">
        <f>IF(COUNTIF(Inputs!J:J, C143)=0,0, 1)</f>
        <v>0</v>
      </c>
      <c r="E143">
        <f>SUM(D$6:D143)*D143</f>
        <v>0</v>
      </c>
      <c r="F143">
        <f t="shared" si="7"/>
        <v>138</v>
      </c>
      <c r="G143" t="str">
        <f t="shared" si="6"/>
        <v>-</v>
      </c>
    </row>
    <row r="144" spans="3:7" x14ac:dyDescent="0.15">
      <c r="C144" s="26" t="s">
        <v>158</v>
      </c>
      <c r="D144">
        <f>IF(COUNTIF(Inputs!J:J, C144)=0,0, 1)</f>
        <v>0</v>
      </c>
      <c r="E144">
        <f>SUM(D$6:D144)*D144</f>
        <v>0</v>
      </c>
      <c r="F144">
        <f t="shared" si="7"/>
        <v>139</v>
      </c>
      <c r="G144" t="str">
        <f t="shared" si="6"/>
        <v>-</v>
      </c>
    </row>
    <row r="145" spans="3:7" x14ac:dyDescent="0.15">
      <c r="C145" s="26" t="s">
        <v>159</v>
      </c>
      <c r="D145">
        <f>IF(COUNTIF(Inputs!J:J, C145)=0,0, 1)</f>
        <v>0</v>
      </c>
      <c r="E145">
        <f>SUM(D$6:D145)*D145</f>
        <v>0</v>
      </c>
      <c r="F145">
        <f t="shared" si="7"/>
        <v>140</v>
      </c>
      <c r="G145" t="str">
        <f t="shared" si="6"/>
        <v>-</v>
      </c>
    </row>
    <row r="146" spans="3:7" x14ac:dyDescent="0.15">
      <c r="C146" s="26" t="s">
        <v>160</v>
      </c>
      <c r="D146">
        <f>IF(COUNTIF(Inputs!J:J, C146)=0,0, 1)</f>
        <v>0</v>
      </c>
      <c r="E146">
        <f>SUM(D$6:D146)*D146</f>
        <v>0</v>
      </c>
      <c r="F146">
        <f t="shared" si="7"/>
        <v>141</v>
      </c>
      <c r="G146" t="str">
        <f t="shared" si="6"/>
        <v>-</v>
      </c>
    </row>
    <row r="147" spans="3:7" x14ac:dyDescent="0.15">
      <c r="C147" s="26" t="s">
        <v>161</v>
      </c>
      <c r="D147">
        <f>IF(COUNTIF(Inputs!J:J, C147)=0,0, 1)</f>
        <v>0</v>
      </c>
      <c r="E147">
        <f>SUM(D$6:D147)*D147</f>
        <v>0</v>
      </c>
      <c r="F147">
        <f t="shared" si="7"/>
        <v>142</v>
      </c>
      <c r="G147" t="str">
        <f t="shared" si="6"/>
        <v>-</v>
      </c>
    </row>
    <row r="148" spans="3:7" x14ac:dyDescent="0.15">
      <c r="C148" s="26" t="s">
        <v>162</v>
      </c>
      <c r="D148">
        <f>IF(COUNTIF(Inputs!J:J, C148)=0,0, 1)</f>
        <v>0</v>
      </c>
      <c r="E148">
        <f>SUM(D$6:D148)*D148</f>
        <v>0</v>
      </c>
      <c r="F148">
        <f t="shared" si="7"/>
        <v>143</v>
      </c>
      <c r="G148" t="str">
        <f t="shared" si="6"/>
        <v>-</v>
      </c>
    </row>
    <row r="149" spans="3:7" x14ac:dyDescent="0.15">
      <c r="C149" s="26" t="s">
        <v>163</v>
      </c>
      <c r="D149">
        <f>IF(COUNTIF(Inputs!J:J, C149)=0,0, 1)</f>
        <v>0</v>
      </c>
      <c r="E149">
        <f>SUM(D$6:D149)*D149</f>
        <v>0</v>
      </c>
      <c r="F149">
        <f t="shared" si="7"/>
        <v>144</v>
      </c>
      <c r="G149" t="str">
        <f t="shared" si="6"/>
        <v>-</v>
      </c>
    </row>
    <row r="150" spans="3:7" x14ac:dyDescent="0.15">
      <c r="C150" s="26" t="s">
        <v>164</v>
      </c>
      <c r="D150">
        <f>IF(COUNTIF(Inputs!J:J, C150)=0,0, 1)</f>
        <v>0</v>
      </c>
      <c r="E150">
        <f>SUM(D$6:D150)*D150</f>
        <v>0</v>
      </c>
      <c r="F150">
        <f t="shared" si="7"/>
        <v>145</v>
      </c>
      <c r="G150" t="str">
        <f t="shared" si="6"/>
        <v>-</v>
      </c>
    </row>
    <row r="151" spans="3:7" x14ac:dyDescent="0.15">
      <c r="C151" s="26" t="s">
        <v>165</v>
      </c>
      <c r="D151">
        <f>IF(COUNTIF(Inputs!J:J, C151)=0,0, 1)</f>
        <v>0</v>
      </c>
      <c r="E151">
        <f>SUM(D$6:D151)*D151</f>
        <v>0</v>
      </c>
      <c r="F151">
        <f t="shared" si="7"/>
        <v>146</v>
      </c>
      <c r="G151" t="str">
        <f t="shared" si="6"/>
        <v>-</v>
      </c>
    </row>
    <row r="152" spans="3:7" x14ac:dyDescent="0.15">
      <c r="C152" s="26" t="s">
        <v>166</v>
      </c>
      <c r="D152">
        <f>IF(COUNTIF(Inputs!J:J, C152)=0,0, 1)</f>
        <v>0</v>
      </c>
      <c r="E152">
        <f>SUM(D$6:D152)*D152</f>
        <v>0</v>
      </c>
      <c r="F152">
        <f t="shared" si="7"/>
        <v>147</v>
      </c>
      <c r="G152" t="str">
        <f t="shared" si="6"/>
        <v>-</v>
      </c>
    </row>
    <row r="153" spans="3:7" x14ac:dyDescent="0.15">
      <c r="C153" s="26" t="s">
        <v>167</v>
      </c>
      <c r="D153">
        <f>IF(COUNTIF(Inputs!J:J, C153)=0,0, 1)</f>
        <v>0</v>
      </c>
      <c r="E153">
        <f>SUM(D$6:D153)*D153</f>
        <v>0</v>
      </c>
      <c r="F153">
        <f t="shared" si="7"/>
        <v>148</v>
      </c>
      <c r="G153" t="str">
        <f t="shared" si="6"/>
        <v>-</v>
      </c>
    </row>
    <row r="154" spans="3:7" x14ac:dyDescent="0.15">
      <c r="C154" s="26" t="s">
        <v>168</v>
      </c>
      <c r="D154">
        <f>IF(COUNTIF(Inputs!J:J, C154)=0,0, 1)</f>
        <v>0</v>
      </c>
      <c r="E154">
        <f>SUM(D$6:D154)*D154</f>
        <v>0</v>
      </c>
      <c r="F154">
        <f t="shared" si="7"/>
        <v>149</v>
      </c>
      <c r="G154" t="str">
        <f t="shared" si="6"/>
        <v>-</v>
      </c>
    </row>
    <row r="155" spans="3:7" x14ac:dyDescent="0.15">
      <c r="C155" s="26" t="s">
        <v>169</v>
      </c>
      <c r="D155">
        <f>IF(COUNTIF(Inputs!J:J, C155)=0,0, 1)</f>
        <v>0</v>
      </c>
      <c r="E155">
        <f>SUM(D$6:D155)*D155</f>
        <v>0</v>
      </c>
      <c r="F155">
        <f t="shared" si="7"/>
        <v>150</v>
      </c>
      <c r="G155" t="str">
        <f t="shared" si="6"/>
        <v>-</v>
      </c>
    </row>
    <row r="156" spans="3:7" x14ac:dyDescent="0.15">
      <c r="C156" s="26" t="s">
        <v>170</v>
      </c>
      <c r="D156">
        <f>IF(COUNTIF(Inputs!J:J, C156)=0,0, 1)</f>
        <v>0</v>
      </c>
      <c r="E156">
        <f>SUM(D$6:D156)*D156</f>
        <v>0</v>
      </c>
      <c r="F156">
        <f t="shared" si="7"/>
        <v>151</v>
      </c>
      <c r="G156" t="str">
        <f t="shared" si="6"/>
        <v>-</v>
      </c>
    </row>
    <row r="157" spans="3:7" x14ac:dyDescent="0.15">
      <c r="C157" s="26" t="s">
        <v>171</v>
      </c>
      <c r="D157">
        <f>IF(COUNTIF(Inputs!J:J, C157)=0,0, 1)</f>
        <v>0</v>
      </c>
      <c r="E157">
        <f>SUM(D$6:D157)*D157</f>
        <v>0</v>
      </c>
      <c r="F157">
        <f t="shared" si="7"/>
        <v>152</v>
      </c>
      <c r="G157" t="str">
        <f t="shared" si="6"/>
        <v>-</v>
      </c>
    </row>
    <row r="158" spans="3:7" x14ac:dyDescent="0.15">
      <c r="C158" s="26" t="s">
        <v>172</v>
      </c>
      <c r="D158">
        <f>IF(COUNTIF(Inputs!J:J, C158)=0,0, 1)</f>
        <v>0</v>
      </c>
      <c r="E158">
        <f>SUM(D$6:D158)*D158</f>
        <v>0</v>
      </c>
      <c r="F158">
        <f t="shared" si="7"/>
        <v>153</v>
      </c>
      <c r="G158" t="str">
        <f t="shared" si="6"/>
        <v>-</v>
      </c>
    </row>
    <row r="159" spans="3:7" x14ac:dyDescent="0.15">
      <c r="C159" s="26" t="s">
        <v>173</v>
      </c>
      <c r="D159">
        <f>IF(COUNTIF(Inputs!J:J, C159)=0,0, 1)</f>
        <v>0</v>
      </c>
      <c r="E159">
        <f>SUM(D$6:D159)*D159</f>
        <v>0</v>
      </c>
      <c r="F159">
        <f t="shared" si="7"/>
        <v>154</v>
      </c>
      <c r="G159" t="str">
        <f t="shared" si="6"/>
        <v>-</v>
      </c>
    </row>
    <row r="160" spans="3:7" x14ac:dyDescent="0.15">
      <c r="C160" s="26" t="s">
        <v>174</v>
      </c>
      <c r="D160">
        <f>IF(COUNTIF(Inputs!J:J, C160)=0,0, 1)</f>
        <v>0</v>
      </c>
      <c r="E160">
        <f>SUM(D$6:D160)*D160</f>
        <v>0</v>
      </c>
      <c r="F160">
        <f t="shared" si="7"/>
        <v>155</v>
      </c>
      <c r="G160" t="str">
        <f t="shared" si="6"/>
        <v>-</v>
      </c>
    </row>
    <row r="161" spans="3:7" x14ac:dyDescent="0.15">
      <c r="C161" s="26" t="s">
        <v>175</v>
      </c>
      <c r="D161">
        <f>IF(COUNTIF(Inputs!J:J, C161)=0,0, 1)</f>
        <v>0</v>
      </c>
      <c r="E161">
        <f>SUM(D$6:D161)*D161</f>
        <v>0</v>
      </c>
      <c r="F161">
        <f t="shared" si="7"/>
        <v>156</v>
      </c>
      <c r="G161" t="str">
        <f t="shared" si="6"/>
        <v>-</v>
      </c>
    </row>
    <row r="162" spans="3:7" x14ac:dyDescent="0.15">
      <c r="C162" s="26" t="s">
        <v>175</v>
      </c>
      <c r="D162">
        <f>IF(COUNTIF(Inputs!J:J, C162)=0,0, 1)</f>
        <v>0</v>
      </c>
      <c r="E162">
        <f>SUM(D$6:D162)*D162</f>
        <v>0</v>
      </c>
      <c r="F162">
        <f t="shared" si="7"/>
        <v>157</v>
      </c>
      <c r="G162" t="str">
        <f t="shared" si="6"/>
        <v>-</v>
      </c>
    </row>
    <row r="163" spans="3:7" x14ac:dyDescent="0.15">
      <c r="C163" s="26" t="s">
        <v>176</v>
      </c>
      <c r="D163">
        <f>IF(COUNTIF(Inputs!J:J, C163)=0,0, 1)</f>
        <v>0</v>
      </c>
      <c r="E163">
        <f>SUM(D$6:D163)*D163</f>
        <v>0</v>
      </c>
      <c r="F163">
        <f t="shared" si="7"/>
        <v>158</v>
      </c>
      <c r="G163" t="str">
        <f t="shared" si="6"/>
        <v>-</v>
      </c>
    </row>
    <row r="164" spans="3:7" x14ac:dyDescent="0.15">
      <c r="C164" s="26" t="s">
        <v>177</v>
      </c>
      <c r="D164">
        <f>IF(COUNTIF(Inputs!J:J, C164)=0,0, 1)</f>
        <v>0</v>
      </c>
      <c r="E164">
        <f>SUM(D$6:D164)*D164</f>
        <v>0</v>
      </c>
      <c r="F164">
        <f t="shared" si="7"/>
        <v>159</v>
      </c>
      <c r="G164" t="str">
        <f t="shared" si="6"/>
        <v>-</v>
      </c>
    </row>
    <row r="165" spans="3:7" x14ac:dyDescent="0.15">
      <c r="C165" s="26" t="s">
        <v>178</v>
      </c>
      <c r="D165">
        <f>IF(COUNTIF(Inputs!J:J, C165)=0,0, 1)</f>
        <v>0</v>
      </c>
      <c r="E165">
        <f>SUM(D$6:D165)*D165</f>
        <v>0</v>
      </c>
      <c r="F165">
        <f t="shared" si="7"/>
        <v>160</v>
      </c>
      <c r="G165" t="str">
        <f t="shared" si="6"/>
        <v>-</v>
      </c>
    </row>
    <row r="166" spans="3:7" x14ac:dyDescent="0.15">
      <c r="C166" s="26" t="s">
        <v>179</v>
      </c>
      <c r="D166">
        <f>IF(COUNTIF(Inputs!J:J, C166)=0,0, 1)</f>
        <v>0</v>
      </c>
      <c r="E166">
        <f>SUM(D$6:D166)*D166</f>
        <v>0</v>
      </c>
      <c r="F166">
        <f t="shared" si="7"/>
        <v>161</v>
      </c>
      <c r="G166" t="str">
        <f t="shared" ref="G166:G192" si="8">_xlfn.IFNA(INDEX(Countries, MATCH(F166, $E$6:$E$192, FALSE)), "-")</f>
        <v>-</v>
      </c>
    </row>
    <row r="167" spans="3:7" x14ac:dyDescent="0.15">
      <c r="C167" s="26" t="s">
        <v>180</v>
      </c>
      <c r="D167">
        <f>IF(COUNTIF(Inputs!J:J, C167)=0,0, 1)</f>
        <v>0</v>
      </c>
      <c r="E167">
        <f>SUM(D$6:D167)*D167</f>
        <v>0</v>
      </c>
      <c r="F167">
        <f t="shared" si="7"/>
        <v>162</v>
      </c>
      <c r="G167" t="str">
        <f t="shared" si="8"/>
        <v>-</v>
      </c>
    </row>
    <row r="168" spans="3:7" x14ac:dyDescent="0.15">
      <c r="C168" s="26" t="s">
        <v>181</v>
      </c>
      <c r="D168">
        <f>IF(COUNTIF(Inputs!J:J, C168)=0,0, 1)</f>
        <v>0</v>
      </c>
      <c r="E168">
        <f>SUM(D$6:D168)*D168</f>
        <v>0</v>
      </c>
      <c r="F168">
        <f t="shared" si="7"/>
        <v>163</v>
      </c>
      <c r="G168" t="str">
        <f t="shared" si="8"/>
        <v>-</v>
      </c>
    </row>
    <row r="169" spans="3:7" x14ac:dyDescent="0.15">
      <c r="C169" s="26" t="s">
        <v>182</v>
      </c>
      <c r="D169">
        <f>IF(COUNTIF(Inputs!J:J, C169)=0,0, 1)</f>
        <v>0</v>
      </c>
      <c r="E169">
        <f>SUM(D$6:D169)*D169</f>
        <v>0</v>
      </c>
      <c r="F169">
        <f t="shared" si="7"/>
        <v>164</v>
      </c>
      <c r="G169" t="str">
        <f t="shared" si="8"/>
        <v>-</v>
      </c>
    </row>
    <row r="170" spans="3:7" x14ac:dyDescent="0.15">
      <c r="C170" s="26" t="s">
        <v>183</v>
      </c>
      <c r="D170">
        <f>IF(COUNTIF(Inputs!J:J, C170)=0,0, 1)</f>
        <v>0</v>
      </c>
      <c r="E170">
        <f>SUM(D$6:D170)*D170</f>
        <v>0</v>
      </c>
      <c r="F170">
        <f t="shared" si="7"/>
        <v>165</v>
      </c>
      <c r="G170" t="str">
        <f t="shared" si="8"/>
        <v>-</v>
      </c>
    </row>
    <row r="171" spans="3:7" x14ac:dyDescent="0.15">
      <c r="C171" s="26" t="s">
        <v>184</v>
      </c>
      <c r="D171">
        <f>IF(COUNTIF(Inputs!J:J, C171)=0,0, 1)</f>
        <v>0</v>
      </c>
      <c r="E171">
        <f>SUM(D$6:D171)*D171</f>
        <v>0</v>
      </c>
      <c r="F171">
        <f t="shared" si="7"/>
        <v>166</v>
      </c>
      <c r="G171" t="str">
        <f t="shared" si="8"/>
        <v>-</v>
      </c>
    </row>
    <row r="172" spans="3:7" x14ac:dyDescent="0.15">
      <c r="C172" s="26" t="s">
        <v>185</v>
      </c>
      <c r="D172">
        <f>IF(COUNTIF(Inputs!J:J, C172)=0,0, 1)</f>
        <v>0</v>
      </c>
      <c r="E172">
        <f>SUM(D$6:D172)*D172</f>
        <v>0</v>
      </c>
      <c r="F172">
        <f t="shared" si="7"/>
        <v>167</v>
      </c>
      <c r="G172" t="str">
        <f t="shared" si="8"/>
        <v>-</v>
      </c>
    </row>
    <row r="173" spans="3:7" x14ac:dyDescent="0.15">
      <c r="C173" s="26" t="s">
        <v>186</v>
      </c>
      <c r="D173">
        <f>IF(COUNTIF(Inputs!J:J, C173)=0,0, 1)</f>
        <v>0</v>
      </c>
      <c r="E173">
        <f>SUM(D$6:D173)*D173</f>
        <v>0</v>
      </c>
      <c r="F173">
        <f t="shared" si="7"/>
        <v>168</v>
      </c>
      <c r="G173" t="str">
        <f t="shared" si="8"/>
        <v>-</v>
      </c>
    </row>
    <row r="174" spans="3:7" x14ac:dyDescent="0.15">
      <c r="C174" s="26" t="s">
        <v>187</v>
      </c>
      <c r="D174">
        <f>IF(COUNTIF(Inputs!J:J, C174)=0,0, 1)</f>
        <v>0</v>
      </c>
      <c r="E174">
        <f>SUM(D$6:D174)*D174</f>
        <v>0</v>
      </c>
      <c r="F174">
        <f t="shared" si="7"/>
        <v>169</v>
      </c>
      <c r="G174" t="str">
        <f t="shared" si="8"/>
        <v>-</v>
      </c>
    </row>
    <row r="175" spans="3:7" x14ac:dyDescent="0.15">
      <c r="C175" s="26" t="s">
        <v>188</v>
      </c>
      <c r="D175">
        <f>IF(COUNTIF(Inputs!J:J, C175)=0,0, 1)</f>
        <v>0</v>
      </c>
      <c r="E175">
        <f>SUM(D$6:D175)*D175</f>
        <v>0</v>
      </c>
      <c r="F175">
        <f t="shared" si="7"/>
        <v>170</v>
      </c>
      <c r="G175" t="str">
        <f t="shared" si="8"/>
        <v>-</v>
      </c>
    </row>
    <row r="176" spans="3:7" x14ac:dyDescent="0.15">
      <c r="C176" s="26" t="s">
        <v>189</v>
      </c>
      <c r="D176">
        <f>IF(COUNTIF(Inputs!J:J, C176)=0,0, 1)</f>
        <v>0</v>
      </c>
      <c r="E176">
        <f>SUM(D$6:D176)*D176</f>
        <v>0</v>
      </c>
      <c r="F176">
        <f t="shared" si="7"/>
        <v>171</v>
      </c>
      <c r="G176" t="str">
        <f t="shared" si="8"/>
        <v>-</v>
      </c>
    </row>
    <row r="177" spans="3:7" x14ac:dyDescent="0.15">
      <c r="C177" s="26" t="s">
        <v>190</v>
      </c>
      <c r="D177">
        <f>IF(COUNTIF(Inputs!J:J, C177)=0,0, 1)</f>
        <v>0</v>
      </c>
      <c r="E177">
        <f>SUM(D$6:D177)*D177</f>
        <v>0</v>
      </c>
      <c r="F177">
        <f t="shared" si="7"/>
        <v>172</v>
      </c>
      <c r="G177" t="str">
        <f t="shared" si="8"/>
        <v>-</v>
      </c>
    </row>
    <row r="178" spans="3:7" x14ac:dyDescent="0.15">
      <c r="C178" s="26" t="s">
        <v>191</v>
      </c>
      <c r="D178">
        <f>IF(COUNTIF(Inputs!J:J, C178)=0,0, 1)</f>
        <v>0</v>
      </c>
      <c r="E178">
        <f>SUM(D$6:D178)*D178</f>
        <v>0</v>
      </c>
      <c r="F178">
        <f t="shared" si="7"/>
        <v>173</v>
      </c>
      <c r="G178" t="str">
        <f t="shared" si="8"/>
        <v>-</v>
      </c>
    </row>
    <row r="179" spans="3:7" x14ac:dyDescent="0.15">
      <c r="C179" s="26" t="s">
        <v>192</v>
      </c>
      <c r="D179">
        <f>IF(COUNTIF(Inputs!J:J, C179)=0,0, 1)</f>
        <v>0</v>
      </c>
      <c r="E179">
        <f>SUM(D$6:D179)*D179</f>
        <v>0</v>
      </c>
      <c r="F179">
        <f t="shared" si="7"/>
        <v>174</v>
      </c>
      <c r="G179" t="str">
        <f t="shared" si="8"/>
        <v>-</v>
      </c>
    </row>
    <row r="180" spans="3:7" x14ac:dyDescent="0.15">
      <c r="C180" s="26" t="s">
        <v>193</v>
      </c>
      <c r="D180">
        <f>IF(COUNTIF(Inputs!J:J, C180)=0,0, 1)</f>
        <v>0</v>
      </c>
      <c r="E180">
        <f>SUM(D$6:D180)*D180</f>
        <v>0</v>
      </c>
      <c r="F180">
        <f t="shared" si="7"/>
        <v>175</v>
      </c>
      <c r="G180" t="str">
        <f t="shared" si="8"/>
        <v>-</v>
      </c>
    </row>
    <row r="181" spans="3:7" x14ac:dyDescent="0.15">
      <c r="C181" s="26" t="s">
        <v>194</v>
      </c>
      <c r="D181">
        <f>IF(COUNTIF(Inputs!J:J, C181)=0,0, 1)</f>
        <v>0</v>
      </c>
      <c r="E181">
        <f>SUM(D$6:D181)*D181</f>
        <v>0</v>
      </c>
      <c r="F181">
        <f t="shared" si="7"/>
        <v>176</v>
      </c>
      <c r="G181" t="str">
        <f t="shared" si="8"/>
        <v>-</v>
      </c>
    </row>
    <row r="182" spans="3:7" x14ac:dyDescent="0.15">
      <c r="C182" s="26" t="s">
        <v>195</v>
      </c>
      <c r="D182">
        <f>IF(COUNTIF(Inputs!J:J, C182)=0,0, 1)</f>
        <v>0</v>
      </c>
      <c r="E182">
        <f>SUM(D$6:D182)*D182</f>
        <v>0</v>
      </c>
      <c r="F182">
        <f t="shared" si="7"/>
        <v>177</v>
      </c>
      <c r="G182" t="str">
        <f t="shared" si="8"/>
        <v>-</v>
      </c>
    </row>
    <row r="183" spans="3:7" x14ac:dyDescent="0.15">
      <c r="C183" s="26" t="s">
        <v>196</v>
      </c>
      <c r="D183">
        <f>IF(COUNTIF(Inputs!J:J, C183)=0,0, 1)</f>
        <v>0</v>
      </c>
      <c r="E183">
        <f>SUM(D$6:D183)*D183</f>
        <v>0</v>
      </c>
      <c r="F183">
        <f t="shared" si="7"/>
        <v>178</v>
      </c>
      <c r="G183" t="str">
        <f t="shared" si="8"/>
        <v>-</v>
      </c>
    </row>
    <row r="184" spans="3:7" x14ac:dyDescent="0.15">
      <c r="C184" s="26" t="s">
        <v>197</v>
      </c>
      <c r="D184">
        <f>IF(COUNTIF(Inputs!J:J, C184)=0,0, 1)</f>
        <v>0</v>
      </c>
      <c r="E184">
        <f>SUM(D$6:D184)*D184</f>
        <v>0</v>
      </c>
      <c r="F184">
        <f t="shared" si="7"/>
        <v>179</v>
      </c>
      <c r="G184" t="str">
        <f t="shared" si="8"/>
        <v>-</v>
      </c>
    </row>
    <row r="185" spans="3:7" x14ac:dyDescent="0.15">
      <c r="C185" s="26" t="s">
        <v>198</v>
      </c>
      <c r="D185">
        <f>IF(COUNTIF(Inputs!J:J, C185)=0,0, 1)</f>
        <v>0</v>
      </c>
      <c r="E185">
        <f>SUM(D$6:D185)*D185</f>
        <v>0</v>
      </c>
      <c r="F185">
        <f t="shared" si="7"/>
        <v>180</v>
      </c>
      <c r="G185" t="str">
        <f t="shared" si="8"/>
        <v>-</v>
      </c>
    </row>
    <row r="186" spans="3:7" x14ac:dyDescent="0.15">
      <c r="C186" s="26" t="s">
        <v>199</v>
      </c>
      <c r="D186">
        <f>IF(COUNTIF(Inputs!J:J, C186)=0,0, 1)</f>
        <v>0</v>
      </c>
      <c r="E186">
        <f>SUM(D$6:D186)*D186</f>
        <v>0</v>
      </c>
      <c r="F186">
        <f t="shared" si="7"/>
        <v>181</v>
      </c>
      <c r="G186" t="str">
        <f t="shared" si="8"/>
        <v>-</v>
      </c>
    </row>
    <row r="187" spans="3:7" x14ac:dyDescent="0.15">
      <c r="C187" s="26" t="s">
        <v>200</v>
      </c>
      <c r="D187">
        <f>IF(COUNTIF(Inputs!J:J, C187)=0,0, 1)</f>
        <v>0</v>
      </c>
      <c r="E187">
        <f>SUM(D$6:D187)*D187</f>
        <v>0</v>
      </c>
      <c r="F187">
        <f t="shared" si="7"/>
        <v>182</v>
      </c>
      <c r="G187" t="str">
        <f t="shared" si="8"/>
        <v>-</v>
      </c>
    </row>
    <row r="188" spans="3:7" x14ac:dyDescent="0.15">
      <c r="C188" s="26" t="s">
        <v>201</v>
      </c>
      <c r="D188">
        <f>IF(COUNTIF(Inputs!J:J, C188)=0,0, 1)</f>
        <v>0</v>
      </c>
      <c r="E188">
        <f>SUM(D$6:D188)*D188</f>
        <v>0</v>
      </c>
      <c r="F188">
        <f t="shared" si="7"/>
        <v>183</v>
      </c>
      <c r="G188" t="str">
        <f t="shared" si="8"/>
        <v>-</v>
      </c>
    </row>
    <row r="189" spans="3:7" x14ac:dyDescent="0.15">
      <c r="C189" s="26" t="s">
        <v>202</v>
      </c>
      <c r="D189">
        <f>IF(COUNTIF(Inputs!J:J, C189)=0,0, 1)</f>
        <v>0</v>
      </c>
      <c r="E189">
        <f>SUM(D$6:D189)*D189</f>
        <v>0</v>
      </c>
      <c r="F189">
        <f t="shared" si="7"/>
        <v>184</v>
      </c>
      <c r="G189" t="str">
        <f t="shared" si="8"/>
        <v>-</v>
      </c>
    </row>
    <row r="190" spans="3:7" x14ac:dyDescent="0.15">
      <c r="C190" s="26" t="s">
        <v>203</v>
      </c>
      <c r="D190">
        <f>IF(COUNTIF(Inputs!J:J, C190)=0,0, 1)</f>
        <v>0</v>
      </c>
      <c r="E190">
        <f>SUM(D$6:D190)*D190</f>
        <v>0</v>
      </c>
      <c r="F190">
        <f t="shared" si="7"/>
        <v>185</v>
      </c>
      <c r="G190" t="str">
        <f t="shared" si="8"/>
        <v>-</v>
      </c>
    </row>
    <row r="191" spans="3:7" x14ac:dyDescent="0.15">
      <c r="C191" s="26" t="s">
        <v>204</v>
      </c>
      <c r="D191">
        <f>IF(COUNTIF(Inputs!J:J, C191)=0,0, 1)</f>
        <v>0</v>
      </c>
      <c r="E191">
        <f>SUM(D$6:D191)*D191</f>
        <v>0</v>
      </c>
      <c r="F191">
        <f t="shared" si="7"/>
        <v>186</v>
      </c>
      <c r="G191" t="str">
        <f t="shared" si="8"/>
        <v>-</v>
      </c>
    </row>
    <row r="192" spans="3:7" x14ac:dyDescent="0.15">
      <c r="C192" s="26" t="s">
        <v>205</v>
      </c>
      <c r="D192">
        <f>IF(COUNTIF(Inputs!J:J, C192)=0,0, 1)</f>
        <v>0</v>
      </c>
      <c r="E192">
        <f>SUM(D$6:D192)*D192</f>
        <v>0</v>
      </c>
      <c r="F192">
        <f t="shared" si="7"/>
        <v>187</v>
      </c>
      <c r="G192" t="str">
        <f t="shared" si="8"/>
        <v>-</v>
      </c>
    </row>
  </sheetData>
  <sheetProtection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a57480bb-af13-49d6-8a8e-6646c54d279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4492665902EDF41861350CC0C85871C" ma:contentTypeVersion="18" ma:contentTypeDescription="Create a new document." ma:contentTypeScope="" ma:versionID="d682649a8678cc98fddd84d78aef089b">
  <xsd:schema xmlns:xsd="http://www.w3.org/2001/XMLSchema" xmlns:xs="http://www.w3.org/2001/XMLSchema" xmlns:p="http://schemas.microsoft.com/office/2006/metadata/properties" xmlns:ns3="a57480bb-af13-49d6-8a8e-6646c54d279d" xmlns:ns4="3b32a386-0d86-4462-9fd2-8d9dda618be8" targetNamespace="http://schemas.microsoft.com/office/2006/metadata/properties" ma:root="true" ma:fieldsID="030a1a1f298828f475315e667cc1e0c0" ns3:_="" ns4:_="">
    <xsd:import namespace="a57480bb-af13-49d6-8a8e-6646c54d279d"/>
    <xsd:import namespace="3b32a386-0d86-4462-9fd2-8d9dda618be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7480bb-af13-49d6-8a8e-6646c54d27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b32a386-0d86-4462-9fd2-8d9dda618be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1BCB77-D3A1-4056-B94A-81B605C44BBF}">
  <ds:schemaRefs>
    <ds:schemaRef ds:uri="http://schemas.microsoft.com/sharepoint/v3/contenttype/forms"/>
  </ds:schemaRefs>
</ds:datastoreItem>
</file>

<file path=customXml/itemProps2.xml><?xml version="1.0" encoding="utf-8"?>
<ds:datastoreItem xmlns:ds="http://schemas.openxmlformats.org/officeDocument/2006/customXml" ds:itemID="{67C63F54-94C5-4F81-9A28-C547D8506E91}">
  <ds:schemaRefs>
    <ds:schemaRef ds:uri="http://purl.org/dc/elements/1.1/"/>
    <ds:schemaRef ds:uri="http://schemas.openxmlformats.org/package/2006/metadata/core-properties"/>
    <ds:schemaRef ds:uri="http://purl.org/dc/terms/"/>
    <ds:schemaRef ds:uri="3b32a386-0d86-4462-9fd2-8d9dda618be8"/>
    <ds:schemaRef ds:uri="http://schemas.microsoft.com/office/2006/documentManagement/types"/>
    <ds:schemaRef ds:uri="http://schemas.microsoft.com/office/2006/metadata/properties"/>
    <ds:schemaRef ds:uri="http://schemas.microsoft.com/office/infopath/2007/PartnerControls"/>
    <ds:schemaRef ds:uri="a57480bb-af13-49d6-8a8e-6646c54d279d"/>
    <ds:schemaRef ds:uri="http://www.w3.org/XML/1998/namespace"/>
    <ds:schemaRef ds:uri="http://purl.org/dc/dcmitype/"/>
  </ds:schemaRefs>
</ds:datastoreItem>
</file>

<file path=customXml/itemProps3.xml><?xml version="1.0" encoding="utf-8"?>
<ds:datastoreItem xmlns:ds="http://schemas.openxmlformats.org/officeDocument/2006/customXml" ds:itemID="{C9DD9367-30FE-4555-A987-5459332ED0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7480bb-af13-49d6-8a8e-6646c54d279d"/>
    <ds:schemaRef ds:uri="3b32a386-0d86-4462-9fd2-8d9dda618b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a0f54a0-cfe6-4f3a-8d7b-e2426f2820b4}" enabled="0" method="" siteId="{2a0f54a0-cfe6-4f3a-8d7b-e2426f2820b4}"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21</vt:i4>
      </vt:variant>
    </vt:vector>
  </HeadingPairs>
  <TitlesOfParts>
    <vt:vector size="26" baseType="lpstr">
      <vt:lpstr>Cover</vt:lpstr>
      <vt:lpstr>Guide</vt:lpstr>
      <vt:lpstr>Inputs</vt:lpstr>
      <vt:lpstr>Results</vt:lpstr>
      <vt:lpstr>Technical</vt:lpstr>
      <vt:lpstr>Choice</vt:lpstr>
      <vt:lpstr>Countries</vt:lpstr>
      <vt:lpstr>Country_Filter</vt:lpstr>
      <vt:lpstr>DisplayOption</vt:lpstr>
      <vt:lpstr>DisplayOptionConversion</vt:lpstr>
      <vt:lpstr>DisplayOptionConversionSelected</vt:lpstr>
      <vt:lpstr>DisplayOptionUnit</vt:lpstr>
      <vt:lpstr>LWEstimateSources</vt:lpstr>
      <vt:lpstr>Cover!Print_Area</vt:lpstr>
      <vt:lpstr>Guide!Print_Area</vt:lpstr>
      <vt:lpstr>Inputs!Print_Area</vt:lpstr>
      <vt:lpstr>Results!Print_Area</vt:lpstr>
      <vt:lpstr>Guide!Print_Titles</vt:lpstr>
      <vt:lpstr>Inputs!Print_Titles</vt:lpstr>
      <vt:lpstr>Results!Print_Titles</vt:lpstr>
      <vt:lpstr>ReportingCurrency</vt:lpstr>
      <vt:lpstr>ReportingCurrencyUnitLables</vt:lpstr>
      <vt:lpstr>Unapproved_source</vt:lpstr>
      <vt:lpstr>UsedCountriesHeader</vt:lpstr>
      <vt:lpstr>Worker_Type_Filter</vt:lpstr>
      <vt:lpstr>WorkerTypes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Jenny Holdcroft</cp:lastModifiedBy>
  <cp:lastPrinted>2025-03-03T21:41:12Z</cp:lastPrinted>
  <dcterms:created xsi:type="dcterms:W3CDTF">2024-10-15T10:58:00Z</dcterms:created>
  <dcterms:modified xsi:type="dcterms:W3CDTF">2026-03-12T08:57:17Z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0x010100A4492665902EDF41861350CC0C85871C</vt:lpwstr>
  </property>
</Properties>
</file>